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1496" windowHeight="6096" tabRatio="666" activeTab="1"/>
  </bookViews>
  <sheets>
    <sheet name="8 показатели " sheetId="1" r:id="rId1"/>
    <sheet name="9 средства по кодам " sheetId="13" r:id="rId2"/>
    <sheet name="10 средства бюджет" sheetId="12" r:id="rId3"/>
    <sheet name="сводные показатели" sheetId="6" r:id="rId4"/>
  </sheets>
  <definedNames>
    <definedName name="_xlnm.Print_Area" localSheetId="2">'10 средства бюджет'!$A$1:$L$28</definedName>
    <definedName name="_xlnm.Print_Area" localSheetId="1">'9 средства по кодам '!$A$1:$P$28</definedName>
    <definedName name="_xlnm.Print_Area" localSheetId="3">'сводные показатели'!$A$1:$P$25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6" l="1"/>
  <c r="I14" i="6"/>
  <c r="I12" i="6"/>
  <c r="I10" i="6"/>
  <c r="K14" i="12"/>
  <c r="J14" i="12"/>
  <c r="F8" i="12"/>
  <c r="F14" i="12"/>
  <c r="E16" i="12"/>
  <c r="D16" i="12"/>
  <c r="E14" i="12"/>
  <c r="E9" i="12"/>
  <c r="D9" i="12"/>
  <c r="D8" i="12" s="1"/>
  <c r="E8" i="12"/>
  <c r="I11" i="13"/>
  <c r="J11" i="13"/>
  <c r="K11" i="13"/>
  <c r="L11" i="13"/>
  <c r="M11" i="13"/>
  <c r="N11" i="13"/>
  <c r="O11" i="13"/>
  <c r="H11" i="13"/>
  <c r="I10" i="13" l="1"/>
  <c r="I8" i="13" s="1"/>
  <c r="H10" i="13"/>
  <c r="H8" i="13" l="1"/>
  <c r="I18" i="6"/>
  <c r="K10" i="13"/>
  <c r="L10" i="13"/>
  <c r="M10" i="13"/>
  <c r="N10" i="13"/>
  <c r="O10" i="13"/>
  <c r="J10" i="13"/>
  <c r="K19" i="6" l="1"/>
  <c r="I19" i="6" l="1"/>
  <c r="O8" i="13"/>
  <c r="K16" i="12"/>
  <c r="G16" i="12"/>
  <c r="H16" i="12"/>
  <c r="I16" i="12"/>
  <c r="J16" i="12"/>
  <c r="F16" i="12"/>
  <c r="J9" i="12"/>
  <c r="K9" i="12"/>
  <c r="F13" i="12"/>
  <c r="G13" i="12"/>
  <c r="F11" i="12"/>
  <c r="G11" i="12"/>
  <c r="H9" i="12"/>
  <c r="I9" i="12"/>
  <c r="F9" i="12" l="1"/>
  <c r="G9" i="12"/>
  <c r="G8" i="12" s="1"/>
  <c r="J8" i="12"/>
  <c r="I8" i="12"/>
  <c r="H8" i="12"/>
  <c r="N8" i="13"/>
  <c r="L8" i="13"/>
  <c r="K8" i="13"/>
  <c r="J8" i="13"/>
  <c r="K8" i="12"/>
  <c r="M8" i="13"/>
</calcChain>
</file>

<file path=xl/sharedStrings.xml><?xml version="1.0" encoding="utf-8"?>
<sst xmlns="http://schemas.openxmlformats.org/spreadsheetml/2006/main" count="216" uniqueCount="130">
  <si>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</si>
  <si>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</si>
  <si>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</si>
  <si>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</si>
  <si>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</si>
  <si>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</si>
  <si>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</si>
  <si>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</si>
  <si>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январь - июнь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</si>
  <si>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</si>
  <si>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</si>
  <si>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</si>
  <si>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</si>
  <si>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</si>
  <si>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</si>
  <si>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</si>
  <si>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</si>
  <si>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</si>
  <si>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</si>
  <si>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</si>
  <si>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</si>
  <si>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</si>
  <si>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</si>
  <si>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</si>
  <si>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</si>
  <si>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</si>
  <si>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</si>
  <si>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бюджеты муниципальных   образований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</si>
  <si>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</si>
  <si>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</si>
  <si>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</si>
  <si>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</si>
  <si>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</si>
  <si>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</si>
  <si>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</si>
  <si>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Наименовние ГРБС</t>
  </si>
  <si>
    <t>в том числе по ГРБС:</t>
  </si>
  <si>
    <t>к Порядку принятия решений о разработке государственных программ Красноярского края, их формировании и реализации</t>
  </si>
  <si>
    <t>к Порядку принятия решений о разработке муниципальных программ Идринского района, их формировании и реализации</t>
  </si>
  <si>
    <t>Статус (муниципальная программа, подпрограмма)</t>
  </si>
  <si>
    <t>Муниципальная  программа</t>
  </si>
  <si>
    <t>Наименование муниципальной программы, подпрограммы муниципальной программы</t>
  </si>
  <si>
    <t>Информация об использование бюджетных ассигнований районного бюджета и иных средств на реализацию районной муниципальной программы с указанием плановых и фактических значений</t>
  </si>
  <si>
    <t>Доля молодых граждан, проживающих в Идринском районе, участвующих  в реализации  общерайонных молодежных проектов  и социальных акций;</t>
  </si>
  <si>
    <t xml:space="preserve">Количество созданных рабочих мест для несовершеннолетних граждан, проживающих в Идринском районе </t>
  </si>
  <si>
    <t>%</t>
  </si>
  <si>
    <t>чел.</t>
  </si>
  <si>
    <t>ОКСМ</t>
  </si>
  <si>
    <t>863</t>
  </si>
  <si>
    <t>0707</t>
  </si>
  <si>
    <t>244</t>
  </si>
  <si>
    <t>612</t>
  </si>
  <si>
    <t>611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</si>
  <si>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</si>
  <si>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Количество благополучателей - граждан, проживающих в Идринском р-не и получающих безвозмездные услуги от участников молодежных социально-экономических проектов</t>
  </si>
  <si>
    <t>Доля молодежи систематически занимающихся в клубных формированиях</t>
  </si>
  <si>
    <t>МБУК МЦ "Альтаир"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</si>
  <si>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</si>
  <si>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</si>
  <si>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Начальник ОКСМ</t>
  </si>
  <si>
    <t>Л.В.Евсеенко</t>
  </si>
  <si>
    <t>рублей</t>
  </si>
  <si>
    <t>январь-июнь</t>
  </si>
  <si>
    <t>плановый период</t>
  </si>
  <si>
    <t>Приложение № 13</t>
  </si>
  <si>
    <t>Отчетный год реализации муниципальной программы</t>
  </si>
  <si>
    <t>Наименование муниципальной услуги (работы)</t>
  </si>
  <si>
    <t>Содержание муниципальной услуги (работы)</t>
  </si>
  <si>
    <t>Наименование и значение показателя объема муниципальной услуги (работы)</t>
  </si>
  <si>
    <t>Доля молодых граждан, принимающих участие в мероприятиях по молодежной политике</t>
  </si>
  <si>
    <t>Доля молодых граждан, являющихся членами или участниками патриотических объединений, участниками клубов патриотического воспитания мауниципальных учреждений района</t>
  </si>
  <si>
    <t>Доля молодых граждан, вовлеченных в добровольческую деятельность</t>
  </si>
  <si>
    <t>Количество некоммерческих организаций и инициативных групп Идринского района, получивших информационную, методическую и консультационную  поддержку организаций и групп</t>
  </si>
  <si>
    <t>ед.</t>
  </si>
  <si>
    <t>Количество материалов по гражданской тематике, размещенных в средствах массовой информации</t>
  </si>
  <si>
    <t>Количество некоммерческих общественных организаций, получивших финансовую поддержку на организацию уставной деятельности</t>
  </si>
  <si>
    <t>Количество слушателей семинаров по вопросам  организации работы НКО и социального проектирования</t>
  </si>
  <si>
    <t>Количество социальных проектов, реализованных на территории муниципального образования</t>
  </si>
  <si>
    <t>Количество некоммерческих организаций и инициативных групп Идринского района, получивших имущественную поддержку</t>
  </si>
  <si>
    <t>112</t>
  </si>
  <si>
    <t>113</t>
  </si>
  <si>
    <t>Мероприятия</t>
  </si>
  <si>
    <t>«Поддержка социально ориентированных не коммерческих организаций»</t>
  </si>
  <si>
    <t>муниципальная программа, Мероприятия</t>
  </si>
  <si>
    <t>Итого Муниципальная программа "Молодежь Идринского района"</t>
  </si>
  <si>
    <t>0510083900</t>
  </si>
  <si>
    <t>0510083930</t>
  </si>
  <si>
    <t>0580081000</t>
  </si>
  <si>
    <t>Альтаир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</si>
  <si>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</si>
  <si>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 xml:space="preserve">Чел.,
Количество мероприятий
</t>
  </si>
  <si>
    <t>1.</t>
  </si>
  <si>
    <t>2.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</si>
  <si>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</si>
  <si>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Чел.,
Количество мероприятий</t>
  </si>
  <si>
    <t>3.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</si>
  <si>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</si>
  <si>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4.</t>
  </si>
  <si>
    <t>Организация досуга детей, подростков и молодежи</t>
  </si>
  <si>
    <t>5.</t>
  </si>
  <si>
    <t>Организация мероприятий, направленных на профилактику асоциального и деструктивного поведения подростков и молодежи, поддежка детей и молодежи, находящейся в СОП</t>
  </si>
  <si>
    <t>Расходы районного бюджета на оказание (выполнение) муниципальной услуги (работы)</t>
  </si>
  <si>
    <t>Цель 1 создание условий для успешной социализации и эффективной самореализации молодежи Идринского района                      Задача: создание условий успешной социализации и эффективной самореализации молодежи Идринского района;</t>
  </si>
  <si>
    <t>Цель 2 Создание условий для дальнейшего развития и совершенствования системы патриотического воспитания молодежи Идринского района, вовлечение ее в добровольческую деятельность.                                                                Задача: создание условий для дальнейшего развития и совершенствования системы патриотического воспитания молодежи (и развитие добровольчества) на территории Идринского района;</t>
  </si>
  <si>
    <t>Цель 3 Поддержка деятельности социально-ориентированных некоммерческих организаций и инициативных групп осуществляющих деятельностьна территории Идринского района                                                                                     Задача: создание условий для дальнейшего развития гражданского общества, повышение социальной активности населения, развития социально-ориентированных некоммерческих организаций Идринского района;</t>
  </si>
  <si>
    <t>Информация о планируемых значениях и фактически достигнутых значениях сводных показателей муниципальных заданий</t>
  </si>
  <si>
    <t>0580081850</t>
  </si>
  <si>
    <t xml:space="preserve">05800S4560 </t>
  </si>
  <si>
    <t xml:space="preserve">05800S4540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</si>
  <si>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</si>
  <si>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Поддержка социально ориентированных некоммерческих организаций</t>
  </si>
  <si>
    <t>2022 (отчетный год)</t>
  </si>
  <si>
    <t>Информация о целевых показателях и показателях результативности муниципальной программы «Молодежь Идринского района» на 2023-2024 годы</t>
  </si>
  <si>
    <t>15                                  9</t>
  </si>
  <si>
    <t>15                                   9</t>
  </si>
  <si>
    <r>
      <t>Информация об использовании бюджетных ассигнований районного бюджета и иных средств на реализацию мероприятий муниципальной программы «Молодежь Идринского района» на 2023 год</t>
    </r>
    <r>
      <rPr>
        <sz val="11"/>
        <color indexed="8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 расшифровкой по главным распорядителям средств районного  бюджета, ведомственным целевым программам, основным мероприятиям, а также по годам реализации муниципальной программы)</t>
    </r>
  </si>
  <si>
    <t>2023 (текущий год)</t>
  </si>
  <si>
    <t>058E876620</t>
  </si>
  <si>
    <t>Поддержка деятельности муниципальных ресурсных центров поддержки добровольчества (волонтерства) в рамках отдельных мероприятий муниципальной программы Идринского района "Молодежь Идринского района"</t>
  </si>
  <si>
    <t>«Молодежь Идринского района» на 2023-2025 годы</t>
  </si>
  <si>
    <t>Проведение таких мероприятий как - сибирский щит,миссия жить,территория 2023, трудотряды,вахта памяти,тим бирюса,защитник,день молодежи,территория красноярский край,ТОС ,новый фарватер</t>
  </si>
  <si>
    <t>2023 (отчетный год)</t>
  </si>
  <si>
    <t>310                               16</t>
  </si>
  <si>
    <t>310                                   16</t>
  </si>
  <si>
    <t>500                                22</t>
  </si>
  <si>
    <t>500                             22</t>
  </si>
  <si>
    <t>800                               34</t>
  </si>
  <si>
    <t>800                            34</t>
  </si>
  <si>
    <t>110                                 11</t>
  </si>
  <si>
    <t>177                              11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</si>
</sst>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1"/>
      <name val="Arial Cyr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5" fillId="0" borderId="0" xfId="0" applyFont="1" applyAlignment="1">
      <alignment wrapText="1"/>
    </xf>
    <xf numFmtId="0" fontId="0" fillId="0" borderId="0" xfId="0" applyBorder="1"/>
    <xf numFmtId="0" fontId="4" fillId="0" borderId="1" xfId="0" applyFont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/>
    <xf numFmtId="0" fontId="9" fillId="0" borderId="1" xfId="0" applyFont="1" applyBorder="1" applyAlignment="1">
      <alignment horizontal="center" vertical="top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right" wrapText="1"/>
    </xf>
    <xf numFmtId="49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vertical="top"/>
    </xf>
    <xf numFmtId="0" fontId="9" fillId="2" borderId="0" xfId="0" applyFont="1" applyFill="1"/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vertical="top"/>
    </xf>
    <xf numFmtId="0" fontId="9" fillId="2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4" fontId="9" fillId="0" borderId="1" xfId="0" applyNumberFormat="1" applyFont="1" applyBorder="1"/>
    <xf numFmtId="4" fontId="9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0" fontId="9" fillId="0" borderId="3" xfId="0" applyFont="1" applyBorder="1"/>
    <xf numFmtId="4" fontId="9" fillId="0" borderId="1" xfId="0" applyNumberFormat="1" applyFont="1" applyFill="1" applyBorder="1"/>
    <xf numFmtId="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vertical="center" wrapText="1"/>
    </xf>
    <xf numFmtId="164" fontId="1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2" xfId="0" applyFont="1" applyBorder="1" applyAlignment="1">
      <alignment horizontal="left" vertical="top" wrapText="1"/>
    </xf>
    <xf numFmtId="49" fontId="9" fillId="0" borderId="1" xfId="0" applyNumberFormat="1" applyFont="1" applyBorder="1"/>
    <xf numFmtId="0" fontId="15" fillId="0" borderId="0" xfId="0" applyFont="1" applyBorder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49" fontId="9" fillId="0" borderId="0" xfId="0" applyNumberFormat="1" applyFont="1" applyBorder="1"/>
    <xf numFmtId="0" fontId="9" fillId="2" borderId="2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/>
    </xf>
    <xf numFmtId="4" fontId="9" fillId="3" borderId="1" xfId="0" applyNumberFormat="1" applyFont="1" applyFill="1" applyBorder="1"/>
    <xf numFmtId="0" fontId="9" fillId="3" borderId="1" xfId="0" applyFont="1" applyFill="1" applyBorder="1"/>
    <xf numFmtId="0" fontId="9" fillId="3" borderId="0" xfId="0" applyFont="1" applyFill="1"/>
    <xf numFmtId="49" fontId="9" fillId="2" borderId="1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9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4" borderId="0" xfId="0" applyFill="1"/>
    <xf numFmtId="0" fontId="9" fillId="4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/>
    <xf numFmtId="4" fontId="9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horizontal="right" vertical="center"/>
    </xf>
    <xf numFmtId="0" fontId="9" fillId="4" borderId="1" xfId="0" applyFont="1" applyFill="1" applyBorder="1"/>
    <xf numFmtId="0" fontId="9" fillId="4" borderId="0" xfId="0" applyFont="1" applyFill="1" applyBorder="1"/>
    <xf numFmtId="0" fontId="5" fillId="4" borderId="0" xfId="0" applyFont="1" applyFill="1" applyAlignment="1">
      <alignment wrapText="1"/>
    </xf>
    <xf numFmtId="4" fontId="9" fillId="4" borderId="2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wrapText="1"/>
    </xf>
    <xf numFmtId="0" fontId="10" fillId="0" borderId="3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4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112" zoomScaleNormal="80" zoomScaleSheetLayoutView="100" workbookViewId="0">
      <selection activeCell="B8" sqref="B8"/>
    </sheetView>
  </sheetViews>
  <sheetFormatPr defaultColWidth="9.109375" defaultRowHeight="12" x14ac:dyDescent="0.25"/>
  <cols>
    <col min="1" max="1" width="4" style="2" customWidth="1"/>
    <col min="2" max="2" width="16.6640625" style="2" customWidth="1"/>
    <col min="3" max="3" width="5.6640625" style="2" customWidth="1"/>
    <col min="4" max="4" width="8.44140625" style="2" customWidth="1"/>
    <col min="5" max="6" width="6.33203125" style="88" customWidth="1"/>
    <col min="7" max="12" width="6.33203125" style="2" customWidth="1"/>
    <col min="13" max="13" width="17.44140625" style="2" customWidth="1"/>
    <col min="14" max="16384" width="9.109375" style="2"/>
  </cols>
  <sheetData>
    <row r="1" spans="1:13" ht="15.75" customHeight="1" x14ac:dyDescent="0.3">
      <c r="I1" s="110" t="s">
        <v>24</v>
      </c>
      <c r="J1" s="110"/>
      <c r="K1" s="110"/>
      <c r="L1" s="110"/>
      <c r="M1" s="110"/>
    </row>
    <row r="2" spans="1:13" ht="77.7" customHeight="1" x14ac:dyDescent="0.3">
      <c r="I2" s="110" t="s">
        <v>38</v>
      </c>
      <c r="J2" s="110"/>
      <c r="K2" s="110"/>
      <c r="L2" s="110"/>
      <c r="M2" s="110"/>
    </row>
    <row r="3" spans="1:13" ht="28.5" customHeight="1" x14ac:dyDescent="0.3">
      <c r="B3" s="111" t="s">
        <v>112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</row>
    <row r="4" spans="1:13" s="1" customFormat="1" ht="36.75" customHeight="1" x14ac:dyDescent="0.25">
      <c r="A4" s="112" t="s">
        <v>0</v>
      </c>
      <c r="B4" s="112" t="s">
        <v>1</v>
      </c>
      <c r="C4" s="112" t="s">
        <v>7</v>
      </c>
      <c r="D4" s="112" t="s">
        <v>9</v>
      </c>
      <c r="E4" s="113"/>
      <c r="F4" s="113"/>
      <c r="G4" s="112">
        <v>2023</v>
      </c>
      <c r="H4" s="112"/>
      <c r="I4" s="112"/>
      <c r="J4" s="112"/>
      <c r="K4" s="112" t="s">
        <v>2</v>
      </c>
      <c r="L4" s="112"/>
      <c r="M4" s="112" t="s">
        <v>5</v>
      </c>
    </row>
    <row r="5" spans="1:13" s="1" customFormat="1" ht="27.75" customHeight="1" x14ac:dyDescent="0.25">
      <c r="A5" s="112"/>
      <c r="B5" s="112"/>
      <c r="C5" s="112"/>
      <c r="D5" s="112"/>
      <c r="E5" s="113">
        <v>2022</v>
      </c>
      <c r="F5" s="113"/>
      <c r="G5" s="112" t="s">
        <v>8</v>
      </c>
      <c r="H5" s="112"/>
      <c r="I5" s="112" t="s">
        <v>10</v>
      </c>
      <c r="J5" s="112"/>
      <c r="K5" s="112">
        <v>2024</v>
      </c>
      <c r="L5" s="112">
        <v>2025</v>
      </c>
      <c r="M5" s="112"/>
    </row>
    <row r="6" spans="1:13" s="1" customFormat="1" ht="22.5" customHeight="1" x14ac:dyDescent="0.25">
      <c r="A6" s="112"/>
      <c r="B6" s="112"/>
      <c r="C6" s="112"/>
      <c r="D6" s="112"/>
      <c r="E6" s="105" t="s">
        <v>3</v>
      </c>
      <c r="F6" s="105" t="s">
        <v>4</v>
      </c>
      <c r="G6" s="17" t="s">
        <v>3</v>
      </c>
      <c r="H6" s="17" t="s">
        <v>4</v>
      </c>
      <c r="I6" s="17" t="s">
        <v>3</v>
      </c>
      <c r="J6" s="17" t="s">
        <v>4</v>
      </c>
      <c r="K6" s="112"/>
      <c r="L6" s="112"/>
      <c r="M6" s="112"/>
    </row>
    <row r="7" spans="1:13" s="58" customFormat="1" ht="38.25" customHeight="1" x14ac:dyDescent="0.25">
      <c r="A7" s="115" t="s">
        <v>102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7"/>
    </row>
    <row r="8" spans="1:13" ht="163.5" customHeight="1" x14ac:dyDescent="0.25">
      <c r="A8" s="3">
        <v>1</v>
      </c>
      <c r="B8" s="31" t="s">
        <v>43</v>
      </c>
      <c r="C8" s="32" t="s">
        <v>45</v>
      </c>
      <c r="D8" s="3">
        <v>0.15</v>
      </c>
      <c r="E8" s="106">
        <v>37.200000000000003</v>
      </c>
      <c r="F8" s="106">
        <v>37.200000000000003</v>
      </c>
      <c r="G8" s="3">
        <v>37.4</v>
      </c>
      <c r="H8" s="3">
        <v>37.4</v>
      </c>
      <c r="I8" s="33">
        <v>37.4</v>
      </c>
      <c r="J8" s="33">
        <v>38.5</v>
      </c>
      <c r="K8" s="33">
        <v>38.5</v>
      </c>
      <c r="L8" s="33">
        <v>38.5</v>
      </c>
      <c r="M8" s="3"/>
    </row>
    <row r="9" spans="1:13" ht="103.5" customHeight="1" x14ac:dyDescent="0.25">
      <c r="A9" s="3">
        <v>2</v>
      </c>
      <c r="B9" s="31" t="s">
        <v>44</v>
      </c>
      <c r="C9" s="32" t="s">
        <v>46</v>
      </c>
      <c r="D9" s="3">
        <v>0.08</v>
      </c>
      <c r="E9" s="106">
        <v>110</v>
      </c>
      <c r="F9" s="106">
        <v>98</v>
      </c>
      <c r="G9" s="3">
        <v>115</v>
      </c>
      <c r="H9" s="3">
        <v>88</v>
      </c>
      <c r="I9" s="33">
        <v>115</v>
      </c>
      <c r="J9" s="33">
        <v>88</v>
      </c>
      <c r="K9" s="33">
        <v>115</v>
      </c>
      <c r="L9" s="33">
        <v>115</v>
      </c>
      <c r="M9" s="3"/>
    </row>
    <row r="10" spans="1:13" ht="106.5" customHeight="1" x14ac:dyDescent="0.25">
      <c r="A10" s="3">
        <v>4</v>
      </c>
      <c r="B10" s="31" t="s">
        <v>54</v>
      </c>
      <c r="C10" s="32" t="s">
        <v>46</v>
      </c>
      <c r="D10" s="3">
        <v>7.0000000000000007E-2</v>
      </c>
      <c r="E10" s="106">
        <v>1380</v>
      </c>
      <c r="F10" s="106">
        <v>1400</v>
      </c>
      <c r="G10" s="3">
        <v>1400</v>
      </c>
      <c r="H10" s="3">
        <v>677</v>
      </c>
      <c r="I10" s="33">
        <v>1400</v>
      </c>
      <c r="J10" s="33">
        <v>1510</v>
      </c>
      <c r="K10" s="33">
        <v>1500</v>
      </c>
      <c r="L10" s="33">
        <v>1600</v>
      </c>
      <c r="M10" s="3"/>
    </row>
    <row r="11" spans="1:13" ht="103.5" customHeight="1" x14ac:dyDescent="0.25">
      <c r="A11" s="3">
        <v>5</v>
      </c>
      <c r="B11" s="31" t="s">
        <v>69</v>
      </c>
      <c r="C11" s="32" t="s">
        <v>45</v>
      </c>
      <c r="D11" s="3">
        <v>7.0000000000000007E-2</v>
      </c>
      <c r="E11" s="106">
        <v>20</v>
      </c>
      <c r="F11" s="106">
        <v>33</v>
      </c>
      <c r="G11" s="3">
        <v>23</v>
      </c>
      <c r="H11" s="3">
        <v>25</v>
      </c>
      <c r="I11" s="33">
        <v>23</v>
      </c>
      <c r="J11" s="33">
        <v>34</v>
      </c>
      <c r="K11" s="33">
        <v>25</v>
      </c>
      <c r="L11" s="33">
        <v>25</v>
      </c>
      <c r="M11" s="3"/>
    </row>
    <row r="12" spans="1:13" ht="83.25" customHeight="1" x14ac:dyDescent="0.25">
      <c r="A12" s="83">
        <v>6</v>
      </c>
      <c r="B12" s="84" t="s">
        <v>55</v>
      </c>
      <c r="C12" s="85" t="s">
        <v>45</v>
      </c>
      <c r="D12" s="3">
        <v>7.0000000000000007E-2</v>
      </c>
      <c r="E12" s="107">
        <v>85</v>
      </c>
      <c r="F12" s="107">
        <v>85</v>
      </c>
      <c r="G12" s="83">
        <v>85</v>
      </c>
      <c r="H12" s="83">
        <v>85</v>
      </c>
      <c r="I12" s="86">
        <v>85</v>
      </c>
      <c r="J12" s="86">
        <v>85</v>
      </c>
      <c r="K12" s="86">
        <v>85</v>
      </c>
      <c r="L12" s="86">
        <v>85</v>
      </c>
      <c r="M12" s="83"/>
    </row>
    <row r="13" spans="1:13" s="58" customFormat="1" ht="78.75" customHeight="1" x14ac:dyDescent="0.25">
      <c r="A13" s="114" t="s">
        <v>103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</row>
    <row r="14" spans="1:13" ht="154.5" customHeight="1" x14ac:dyDescent="0.25">
      <c r="A14" s="3">
        <v>7</v>
      </c>
      <c r="B14" s="3" t="s">
        <v>70</v>
      </c>
      <c r="C14" s="3" t="s">
        <v>45</v>
      </c>
      <c r="D14" s="3">
        <v>7.0000000000000007E-2</v>
      </c>
      <c r="E14" s="108">
        <v>6.1</v>
      </c>
      <c r="F14" s="108">
        <v>6.1</v>
      </c>
      <c r="G14" s="3">
        <v>6.2</v>
      </c>
      <c r="H14" s="3">
        <v>5</v>
      </c>
      <c r="I14" s="3">
        <v>6.2</v>
      </c>
      <c r="J14" s="3">
        <v>6.4</v>
      </c>
      <c r="K14" s="3">
        <v>6.3</v>
      </c>
      <c r="L14" s="3">
        <v>6.3</v>
      </c>
      <c r="M14" s="3"/>
    </row>
    <row r="15" spans="1:13" ht="119.25" customHeight="1" x14ac:dyDescent="0.25">
      <c r="A15" s="3">
        <v>8</v>
      </c>
      <c r="B15" s="3" t="s">
        <v>71</v>
      </c>
      <c r="C15" s="3" t="s">
        <v>45</v>
      </c>
      <c r="D15" s="3">
        <v>7.0000000000000007E-2</v>
      </c>
      <c r="E15" s="108">
        <v>21</v>
      </c>
      <c r="F15" s="108">
        <v>22</v>
      </c>
      <c r="G15" s="3">
        <v>22</v>
      </c>
      <c r="H15" s="3">
        <v>16</v>
      </c>
      <c r="I15" s="3">
        <v>22</v>
      </c>
      <c r="J15" s="3">
        <v>24</v>
      </c>
      <c r="K15" s="3">
        <v>23</v>
      </c>
      <c r="L15" s="3">
        <v>23</v>
      </c>
      <c r="M15" s="3"/>
    </row>
    <row r="16" spans="1:13" s="58" customFormat="1" ht="77.25" customHeight="1" x14ac:dyDescent="0.25">
      <c r="A16" s="114" t="s">
        <v>104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</row>
    <row r="17" spans="1:13" ht="215.25" customHeight="1" x14ac:dyDescent="0.25">
      <c r="A17" s="3">
        <v>9</v>
      </c>
      <c r="B17" s="31" t="s">
        <v>72</v>
      </c>
      <c r="C17" s="32" t="s">
        <v>73</v>
      </c>
      <c r="D17" s="3">
        <v>7.0000000000000007E-2</v>
      </c>
      <c r="E17" s="106">
        <v>16</v>
      </c>
      <c r="F17" s="106">
        <v>16</v>
      </c>
      <c r="G17" s="3">
        <v>16</v>
      </c>
      <c r="H17" s="3">
        <v>15</v>
      </c>
      <c r="I17" s="33">
        <v>16</v>
      </c>
      <c r="J17" s="33">
        <v>16</v>
      </c>
      <c r="K17" s="33">
        <v>17</v>
      </c>
      <c r="L17" s="33">
        <v>18</v>
      </c>
      <c r="M17" s="3"/>
    </row>
    <row r="18" spans="1:13" ht="57.75" customHeight="1" x14ac:dyDescent="0.25">
      <c r="A18" s="3">
        <v>10</v>
      </c>
      <c r="B18" s="31" t="s">
        <v>74</v>
      </c>
      <c r="C18" s="32" t="s">
        <v>73</v>
      </c>
      <c r="D18" s="3">
        <v>7.0000000000000007E-2</v>
      </c>
      <c r="E18" s="106">
        <v>5</v>
      </c>
      <c r="F18" s="106">
        <v>5</v>
      </c>
      <c r="G18" s="3">
        <v>5</v>
      </c>
      <c r="H18" s="3">
        <v>4</v>
      </c>
      <c r="I18" s="33">
        <v>5</v>
      </c>
      <c r="J18" s="33">
        <v>5</v>
      </c>
      <c r="K18" s="33">
        <v>5</v>
      </c>
      <c r="L18" s="33">
        <v>5</v>
      </c>
      <c r="M18" s="3"/>
    </row>
    <row r="19" spans="1:13" ht="51" customHeight="1" x14ac:dyDescent="0.25">
      <c r="A19" s="3">
        <v>11</v>
      </c>
      <c r="B19" s="31" t="s">
        <v>75</v>
      </c>
      <c r="C19" s="32" t="s">
        <v>73</v>
      </c>
      <c r="D19" s="3">
        <v>7.0000000000000007E-2</v>
      </c>
      <c r="E19" s="106">
        <v>2</v>
      </c>
      <c r="F19" s="106">
        <v>3</v>
      </c>
      <c r="G19" s="3">
        <v>3</v>
      </c>
      <c r="H19" s="3">
        <v>3</v>
      </c>
      <c r="I19" s="33">
        <v>3</v>
      </c>
      <c r="J19" s="33">
        <v>4</v>
      </c>
      <c r="K19" s="33">
        <v>4</v>
      </c>
      <c r="L19" s="33">
        <v>4</v>
      </c>
      <c r="M19" s="3"/>
    </row>
    <row r="20" spans="1:13" ht="105.6" x14ac:dyDescent="0.25">
      <c r="A20" s="3">
        <v>12</v>
      </c>
      <c r="B20" s="31" t="s">
        <v>76</v>
      </c>
      <c r="C20" s="32" t="s">
        <v>46</v>
      </c>
      <c r="D20" s="3">
        <v>7.0000000000000007E-2</v>
      </c>
      <c r="E20" s="106">
        <v>42</v>
      </c>
      <c r="F20" s="106">
        <v>42</v>
      </c>
      <c r="G20" s="3">
        <v>43</v>
      </c>
      <c r="H20" s="3">
        <v>42</v>
      </c>
      <c r="I20" s="33">
        <v>43</v>
      </c>
      <c r="J20" s="33">
        <v>43</v>
      </c>
      <c r="K20" s="33">
        <v>43</v>
      </c>
      <c r="L20" s="33">
        <v>43</v>
      </c>
      <c r="M20" s="3"/>
    </row>
    <row r="21" spans="1:13" ht="92.4" x14ac:dyDescent="0.25">
      <c r="A21" s="3">
        <v>13</v>
      </c>
      <c r="B21" s="31" t="s">
        <v>77</v>
      </c>
      <c r="C21" s="32" t="s">
        <v>73</v>
      </c>
      <c r="D21" s="3">
        <v>7.0000000000000007E-2</v>
      </c>
      <c r="E21" s="106">
        <v>8</v>
      </c>
      <c r="F21" s="106">
        <v>8</v>
      </c>
      <c r="G21" s="3">
        <v>8</v>
      </c>
      <c r="H21" s="3">
        <v>6</v>
      </c>
      <c r="I21" s="33">
        <v>8</v>
      </c>
      <c r="J21" s="33">
        <v>8</v>
      </c>
      <c r="K21" s="33">
        <v>8</v>
      </c>
      <c r="L21" s="33">
        <v>8</v>
      </c>
      <c r="M21" s="3"/>
    </row>
    <row r="22" spans="1:13" ht="118.8" x14ac:dyDescent="0.25">
      <c r="A22" s="3">
        <v>14</v>
      </c>
      <c r="B22" s="31" t="s">
        <v>78</v>
      </c>
      <c r="C22" s="32" t="s">
        <v>73</v>
      </c>
      <c r="D22" s="3">
        <v>7.0000000000000007E-2</v>
      </c>
      <c r="E22" s="106">
        <v>4</v>
      </c>
      <c r="F22" s="106">
        <v>3</v>
      </c>
      <c r="G22" s="3">
        <v>4</v>
      </c>
      <c r="H22" s="3">
        <v>2</v>
      </c>
      <c r="I22" s="33">
        <v>4</v>
      </c>
      <c r="J22" s="33">
        <v>4</v>
      </c>
      <c r="K22" s="33">
        <v>4</v>
      </c>
      <c r="L22" s="33">
        <v>4</v>
      </c>
      <c r="M22" s="3"/>
    </row>
    <row r="23" spans="1:13" s="5" customFormat="1" ht="15.75" customHeight="1" x14ac:dyDescent="0.3">
      <c r="B23" s="5" t="s">
        <v>59</v>
      </c>
      <c r="E23" s="89"/>
      <c r="F23" s="89"/>
      <c r="M23" s="5" t="s">
        <v>60</v>
      </c>
    </row>
    <row r="24" spans="1:13" s="5" customFormat="1" ht="12" customHeight="1" x14ac:dyDescent="0.3">
      <c r="E24" s="89"/>
      <c r="F24" s="89"/>
    </row>
    <row r="25" spans="1:13" ht="15.6" x14ac:dyDescent="0.3">
      <c r="A25" s="5"/>
    </row>
  </sheetData>
  <mergeCells count="19">
    <mergeCell ref="A16:M16"/>
    <mergeCell ref="A13:M13"/>
    <mergeCell ref="A4:A6"/>
    <mergeCell ref="B4:B6"/>
    <mergeCell ref="L5:L6"/>
    <mergeCell ref="E4:F4"/>
    <mergeCell ref="A7:M7"/>
    <mergeCell ref="I5:J5"/>
    <mergeCell ref="I1:M1"/>
    <mergeCell ref="B3:M3"/>
    <mergeCell ref="G4:J4"/>
    <mergeCell ref="M4:M6"/>
    <mergeCell ref="K5:K6"/>
    <mergeCell ref="G5:H5"/>
    <mergeCell ref="I2:M2"/>
    <mergeCell ref="E5:F5"/>
    <mergeCell ref="D4:D6"/>
    <mergeCell ref="C4:C6"/>
    <mergeCell ref="K4:L4"/>
  </mergeCells>
  <phoneticPr fontId="1" type="noConversion"/>
  <pageMargins left="0.59" right="0.25" top="0.78740157480314965" bottom="0.38" header="0.51181102362204722" footer="0.35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view="pageBreakPreview" zoomScale="85" zoomScaleNormal="85" zoomScaleSheetLayoutView="85" workbookViewId="0">
      <selection activeCell="O8" sqref="O8"/>
    </sheetView>
  </sheetViews>
  <sheetFormatPr defaultColWidth="8.6640625" defaultRowHeight="13.2" x14ac:dyDescent="0.25"/>
  <cols>
    <col min="1" max="1" width="14.109375" customWidth="1"/>
    <col min="2" max="2" width="26" customWidth="1"/>
    <col min="3" max="3" width="24.6640625" customWidth="1"/>
    <col min="4" max="4" width="6.6640625" customWidth="1"/>
    <col min="5" max="5" width="5.6640625" customWidth="1"/>
    <col min="6" max="6" width="11.6640625" customWidth="1"/>
    <col min="7" max="7" width="5.6640625" customWidth="1"/>
    <col min="8" max="8" width="11.6640625" customWidth="1"/>
    <col min="9" max="9" width="12.33203125" customWidth="1"/>
    <col min="10" max="10" width="10.6640625" customWidth="1"/>
    <col min="11" max="11" width="11.6640625" customWidth="1"/>
    <col min="12" max="12" width="13" style="93" customWidth="1"/>
    <col min="13" max="15" width="14.109375" style="93" customWidth="1"/>
    <col min="16" max="16" width="29.6640625" customWidth="1"/>
  </cols>
  <sheetData>
    <row r="1" spans="1:16" ht="15.75" customHeight="1" x14ac:dyDescent="0.3">
      <c r="M1" s="110" t="s">
        <v>25</v>
      </c>
      <c r="N1" s="110"/>
      <c r="O1" s="110"/>
      <c r="P1" s="110"/>
    </row>
    <row r="2" spans="1:16" ht="32.700000000000003" customHeight="1" x14ac:dyDescent="0.3">
      <c r="M2" s="110" t="s">
        <v>38</v>
      </c>
      <c r="N2" s="110"/>
      <c r="O2" s="110"/>
      <c r="P2" s="110"/>
    </row>
    <row r="3" spans="1:16" ht="34.950000000000003" customHeight="1" x14ac:dyDescent="0.25">
      <c r="A3" s="124" t="s">
        <v>115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s="19" customFormat="1" ht="26.25" customHeight="1" x14ac:dyDescent="0.25">
      <c r="A4" s="125" t="s">
        <v>39</v>
      </c>
      <c r="B4" s="125" t="s">
        <v>33</v>
      </c>
      <c r="C4" s="125" t="s">
        <v>35</v>
      </c>
      <c r="D4" s="125" t="s">
        <v>17</v>
      </c>
      <c r="E4" s="125"/>
      <c r="F4" s="125"/>
      <c r="G4" s="125"/>
      <c r="H4" s="136" t="s">
        <v>22</v>
      </c>
      <c r="I4" s="137"/>
      <c r="J4" s="137"/>
      <c r="K4" s="137"/>
      <c r="L4" s="137"/>
      <c r="M4" s="138"/>
      <c r="N4" s="142" t="s">
        <v>2</v>
      </c>
      <c r="O4" s="143"/>
      <c r="P4" s="125" t="s">
        <v>29</v>
      </c>
    </row>
    <row r="5" spans="1:16" s="19" customFormat="1" ht="15.75" customHeight="1" x14ac:dyDescent="0.25">
      <c r="A5" s="125"/>
      <c r="B5" s="125"/>
      <c r="C5" s="125"/>
      <c r="D5" s="126" t="s">
        <v>18</v>
      </c>
      <c r="E5" s="126" t="s">
        <v>23</v>
      </c>
      <c r="F5" s="126" t="s">
        <v>19</v>
      </c>
      <c r="G5" s="126" t="s">
        <v>20</v>
      </c>
      <c r="H5" s="150" t="s">
        <v>111</v>
      </c>
      <c r="I5" s="150"/>
      <c r="J5" s="139" t="s">
        <v>116</v>
      </c>
      <c r="K5" s="140"/>
      <c r="L5" s="140"/>
      <c r="M5" s="141"/>
      <c r="N5" s="144"/>
      <c r="O5" s="145"/>
      <c r="P5" s="125"/>
    </row>
    <row r="6" spans="1:16" s="19" customFormat="1" ht="30" customHeight="1" x14ac:dyDescent="0.25">
      <c r="A6" s="125"/>
      <c r="B6" s="125"/>
      <c r="C6" s="125"/>
      <c r="D6" s="127"/>
      <c r="E6" s="127"/>
      <c r="F6" s="127"/>
      <c r="G6" s="127"/>
      <c r="H6" s="150"/>
      <c r="I6" s="150"/>
      <c r="J6" s="139" t="s">
        <v>8</v>
      </c>
      <c r="K6" s="141"/>
      <c r="L6" s="148" t="s">
        <v>10</v>
      </c>
      <c r="M6" s="149"/>
      <c r="N6" s="146"/>
      <c r="O6" s="147"/>
      <c r="P6" s="125"/>
    </row>
    <row r="7" spans="1:16" s="19" customFormat="1" ht="32.25" customHeight="1" x14ac:dyDescent="0.25">
      <c r="A7" s="125"/>
      <c r="B7" s="125"/>
      <c r="C7" s="125"/>
      <c r="D7" s="128"/>
      <c r="E7" s="128"/>
      <c r="F7" s="128"/>
      <c r="G7" s="128"/>
      <c r="H7" s="94" t="s">
        <v>3</v>
      </c>
      <c r="I7" s="94" t="s">
        <v>4</v>
      </c>
      <c r="J7" s="20" t="s">
        <v>3</v>
      </c>
      <c r="K7" s="20" t="s">
        <v>4</v>
      </c>
      <c r="L7" s="94" t="s">
        <v>3</v>
      </c>
      <c r="M7" s="94" t="s">
        <v>4</v>
      </c>
      <c r="N7" s="94">
        <v>2024</v>
      </c>
      <c r="O7" s="94">
        <v>2025</v>
      </c>
      <c r="P7" s="125"/>
    </row>
    <row r="8" spans="1:16" s="70" customFormat="1" ht="12.75" customHeight="1" x14ac:dyDescent="0.25">
      <c r="A8" s="118" t="s">
        <v>40</v>
      </c>
      <c r="B8" s="118" t="s">
        <v>119</v>
      </c>
      <c r="C8" s="66" t="s">
        <v>21</v>
      </c>
      <c r="D8" s="67"/>
      <c r="E8" s="67"/>
      <c r="F8" s="67"/>
      <c r="G8" s="67"/>
      <c r="H8" s="68">
        <f t="shared" ref="H8:I8" si="0">H10+H11</f>
        <v>3353494.1</v>
      </c>
      <c r="I8" s="68">
        <f t="shared" si="0"/>
        <v>3327435.71</v>
      </c>
      <c r="J8" s="68">
        <f t="shared" ref="J8:O8" si="1">J10+J11</f>
        <v>4025211</v>
      </c>
      <c r="K8" s="68">
        <f t="shared" si="1"/>
        <v>1477250.53</v>
      </c>
      <c r="L8" s="68">
        <f t="shared" si="1"/>
        <v>4318384.7</v>
      </c>
      <c r="M8" s="68">
        <f t="shared" si="1"/>
        <v>4308601.0600000005</v>
      </c>
      <c r="N8" s="68">
        <f t="shared" si="1"/>
        <v>3265946</v>
      </c>
      <c r="O8" s="68">
        <f t="shared" si="1"/>
        <v>3265946</v>
      </c>
      <c r="P8" s="69"/>
    </row>
    <row r="9" spans="1:16" s="19" customFormat="1" x14ac:dyDescent="0.25">
      <c r="A9" s="119"/>
      <c r="B9" s="119"/>
      <c r="C9" s="15" t="s">
        <v>36</v>
      </c>
      <c r="D9" s="26"/>
      <c r="E9" s="26"/>
      <c r="F9" s="26"/>
      <c r="G9" s="26"/>
      <c r="H9" s="95"/>
      <c r="I9" s="95"/>
      <c r="J9" s="42"/>
      <c r="K9" s="42"/>
      <c r="L9" s="95"/>
      <c r="M9" s="95"/>
      <c r="N9" s="95"/>
      <c r="O9" s="95"/>
      <c r="P9" s="27"/>
    </row>
    <row r="10" spans="1:16" s="19" customFormat="1" x14ac:dyDescent="0.25">
      <c r="A10" s="119"/>
      <c r="B10" s="119"/>
      <c r="C10" s="15" t="s">
        <v>47</v>
      </c>
      <c r="D10" s="28">
        <v>863</v>
      </c>
      <c r="E10" s="35" t="s">
        <v>49</v>
      </c>
      <c r="F10" s="35"/>
      <c r="G10" s="26"/>
      <c r="H10" s="42">
        <f>H14+H15+H16+H24</f>
        <v>229890</v>
      </c>
      <c r="I10" s="42">
        <f>I14+I15+I16+I24</f>
        <v>229890</v>
      </c>
      <c r="J10" s="42">
        <f>J14+J15+J16+J24</f>
        <v>240700</v>
      </c>
      <c r="K10" s="42">
        <f>K14+K15+K16+K24</f>
        <v>31600</v>
      </c>
      <c r="L10" s="42">
        <f>L14+L15+L16+L24</f>
        <v>240646</v>
      </c>
      <c r="M10" s="42">
        <f>M14+M15+M16+M24</f>
        <v>239530.5</v>
      </c>
      <c r="N10" s="42">
        <f>N14+N15+N16+N24</f>
        <v>240700</v>
      </c>
      <c r="O10" s="42">
        <f>O14+O15+O16+O24</f>
        <v>240700</v>
      </c>
      <c r="P10" s="27"/>
    </row>
    <row r="11" spans="1:16" s="19" customFormat="1" x14ac:dyDescent="0.25">
      <c r="A11" s="120"/>
      <c r="B11" s="120"/>
      <c r="C11" s="15" t="s">
        <v>56</v>
      </c>
      <c r="D11" s="28">
        <v>863</v>
      </c>
      <c r="E11" s="35" t="s">
        <v>49</v>
      </c>
      <c r="F11" s="35"/>
      <c r="G11" s="26"/>
      <c r="H11" s="42">
        <f>H17+H18+H19+H20+H21+H22+H23</f>
        <v>3123604.1</v>
      </c>
      <c r="I11" s="42">
        <f t="shared" ref="I11:O11" si="2">I17+I18+I19+I20+I21+I22+I23</f>
        <v>3097545.71</v>
      </c>
      <c r="J11" s="42">
        <f t="shared" si="2"/>
        <v>3784511</v>
      </c>
      <c r="K11" s="42">
        <f t="shared" si="2"/>
        <v>1445650.53</v>
      </c>
      <c r="L11" s="42">
        <f t="shared" si="2"/>
        <v>4077738.7</v>
      </c>
      <c r="M11" s="42">
        <f t="shared" si="2"/>
        <v>4069070.56</v>
      </c>
      <c r="N11" s="42">
        <f t="shared" si="2"/>
        <v>3025246</v>
      </c>
      <c r="O11" s="42">
        <f t="shared" si="2"/>
        <v>3025246</v>
      </c>
      <c r="P11" s="48"/>
    </row>
    <row r="12" spans="1:16" s="36" customFormat="1" ht="12.75" hidden="1" customHeight="1" x14ac:dyDescent="0.25">
      <c r="A12" s="129" t="s">
        <v>81</v>
      </c>
      <c r="B12" s="131" t="s">
        <v>109</v>
      </c>
      <c r="C12" s="37"/>
      <c r="D12" s="38"/>
      <c r="E12" s="39"/>
      <c r="F12" s="39"/>
      <c r="G12" s="39"/>
      <c r="H12" s="95"/>
      <c r="I12" s="95"/>
      <c r="J12" s="43"/>
      <c r="K12" s="43"/>
      <c r="L12" s="95"/>
      <c r="M12" s="95"/>
      <c r="N12" s="95"/>
      <c r="O12" s="95"/>
      <c r="P12" s="134" t="s">
        <v>120</v>
      </c>
    </row>
    <row r="13" spans="1:16" s="19" customFormat="1" ht="21" hidden="1" customHeight="1" x14ac:dyDescent="0.25">
      <c r="A13" s="129"/>
      <c r="B13" s="131"/>
      <c r="C13" s="15"/>
      <c r="D13" s="34"/>
      <c r="E13" s="35"/>
      <c r="F13" s="35"/>
      <c r="G13" s="35"/>
      <c r="H13" s="95"/>
      <c r="I13" s="95"/>
      <c r="J13" s="42"/>
      <c r="K13" s="42"/>
      <c r="L13" s="95"/>
      <c r="M13" s="95"/>
      <c r="N13" s="95"/>
      <c r="O13" s="95"/>
      <c r="P13" s="135"/>
    </row>
    <row r="14" spans="1:16" s="36" customFormat="1" ht="31.95" customHeight="1" x14ac:dyDescent="0.25">
      <c r="A14" s="129"/>
      <c r="B14" s="131"/>
      <c r="C14" s="130" t="s">
        <v>47</v>
      </c>
      <c r="D14" s="45" t="s">
        <v>48</v>
      </c>
      <c r="E14" s="47" t="s">
        <v>49</v>
      </c>
      <c r="F14" s="71" t="s">
        <v>106</v>
      </c>
      <c r="G14" s="45" t="s">
        <v>79</v>
      </c>
      <c r="H14" s="96">
        <v>36408</v>
      </c>
      <c r="I14" s="96">
        <v>36408</v>
      </c>
      <c r="J14" s="46">
        <v>40400</v>
      </c>
      <c r="K14" s="46">
        <v>31600</v>
      </c>
      <c r="L14" s="96">
        <v>43630</v>
      </c>
      <c r="M14" s="96">
        <v>42591.5</v>
      </c>
      <c r="N14" s="96">
        <v>30300</v>
      </c>
      <c r="O14" s="96">
        <v>30300</v>
      </c>
      <c r="P14" s="135"/>
    </row>
    <row r="15" spans="1:16" s="36" customFormat="1" ht="27.45" customHeight="1" x14ac:dyDescent="0.25">
      <c r="A15" s="129"/>
      <c r="B15" s="131"/>
      <c r="C15" s="130"/>
      <c r="D15" s="45" t="s">
        <v>48</v>
      </c>
      <c r="E15" s="47" t="s">
        <v>49</v>
      </c>
      <c r="F15" s="71" t="s">
        <v>106</v>
      </c>
      <c r="G15" s="45" t="s">
        <v>80</v>
      </c>
      <c r="H15" s="96">
        <v>27700</v>
      </c>
      <c r="I15" s="96">
        <v>27700</v>
      </c>
      <c r="J15" s="46">
        <v>33400</v>
      </c>
      <c r="K15" s="46">
        <v>0</v>
      </c>
      <c r="L15" s="96">
        <v>40480</v>
      </c>
      <c r="M15" s="96">
        <v>40403</v>
      </c>
      <c r="N15" s="96">
        <v>33400</v>
      </c>
      <c r="O15" s="96">
        <v>33400</v>
      </c>
      <c r="P15" s="135"/>
    </row>
    <row r="16" spans="1:16" s="36" customFormat="1" ht="67.95" customHeight="1" x14ac:dyDescent="0.25">
      <c r="A16" s="129"/>
      <c r="B16" s="131"/>
      <c r="C16" s="130"/>
      <c r="D16" s="45" t="s">
        <v>48</v>
      </c>
      <c r="E16" s="47" t="s">
        <v>49</v>
      </c>
      <c r="F16" s="71" t="s">
        <v>106</v>
      </c>
      <c r="G16" s="45" t="s">
        <v>50</v>
      </c>
      <c r="H16" s="97">
        <v>135782</v>
      </c>
      <c r="I16" s="97">
        <v>135782</v>
      </c>
      <c r="J16" s="44">
        <v>136900</v>
      </c>
      <c r="K16" s="44">
        <v>0</v>
      </c>
      <c r="L16" s="97">
        <v>126536</v>
      </c>
      <c r="M16" s="97">
        <v>126536</v>
      </c>
      <c r="N16" s="97">
        <v>147000</v>
      </c>
      <c r="O16" s="97">
        <v>147000</v>
      </c>
      <c r="P16" s="135"/>
    </row>
    <row r="17" spans="1:16" s="36" customFormat="1" ht="111" customHeight="1" x14ac:dyDescent="0.25">
      <c r="A17" s="129"/>
      <c r="B17" s="109" t="s">
        <v>118</v>
      </c>
      <c r="C17" s="62"/>
      <c r="D17" s="45" t="s">
        <v>48</v>
      </c>
      <c r="E17" s="47" t="s">
        <v>49</v>
      </c>
      <c r="F17" s="71" t="s">
        <v>117</v>
      </c>
      <c r="G17" s="45" t="s">
        <v>51</v>
      </c>
      <c r="H17" s="96">
        <v>0</v>
      </c>
      <c r="I17" s="96">
        <v>0</v>
      </c>
      <c r="J17" s="46">
        <v>404050</v>
      </c>
      <c r="K17" s="46">
        <v>0</v>
      </c>
      <c r="L17" s="96">
        <v>404050</v>
      </c>
      <c r="M17" s="96">
        <v>404041</v>
      </c>
      <c r="N17" s="101">
        <v>0</v>
      </c>
      <c r="O17" s="101">
        <v>0</v>
      </c>
      <c r="P17" s="41"/>
    </row>
    <row r="18" spans="1:16" s="36" customFormat="1" ht="85.2" customHeight="1" x14ac:dyDescent="0.25">
      <c r="A18" s="129"/>
      <c r="B18" s="59" t="s">
        <v>57</v>
      </c>
      <c r="C18" s="132" t="s">
        <v>88</v>
      </c>
      <c r="D18" s="45" t="s">
        <v>48</v>
      </c>
      <c r="E18" s="47" t="s">
        <v>49</v>
      </c>
      <c r="F18" s="71" t="s">
        <v>107</v>
      </c>
      <c r="G18" s="45" t="s">
        <v>51</v>
      </c>
      <c r="H18" s="96">
        <v>377739</v>
      </c>
      <c r="I18" s="96">
        <v>377739</v>
      </c>
      <c r="J18" s="46">
        <v>379037</v>
      </c>
      <c r="K18" s="46">
        <v>185684</v>
      </c>
      <c r="L18" s="96">
        <v>379037</v>
      </c>
      <c r="M18" s="96">
        <v>379037</v>
      </c>
      <c r="N18" s="101">
        <v>284699</v>
      </c>
      <c r="O18" s="101">
        <v>284699</v>
      </c>
      <c r="P18" s="41"/>
    </row>
    <row r="19" spans="1:16" s="36" customFormat="1" ht="109.95" customHeight="1" x14ac:dyDescent="0.25">
      <c r="A19" s="129"/>
      <c r="B19" s="65" t="s">
        <v>58</v>
      </c>
      <c r="C19" s="132"/>
      <c r="D19" s="45" t="s">
        <v>48</v>
      </c>
      <c r="E19" s="47" t="s">
        <v>49</v>
      </c>
      <c r="F19" s="47" t="s">
        <v>108</v>
      </c>
      <c r="G19" s="45" t="s">
        <v>51</v>
      </c>
      <c r="H19" s="96">
        <v>0</v>
      </c>
      <c r="I19" s="96">
        <v>0</v>
      </c>
      <c r="J19" s="46">
        <v>216000</v>
      </c>
      <c r="K19" s="46">
        <v>0</v>
      </c>
      <c r="L19" s="96">
        <v>216000</v>
      </c>
      <c r="M19" s="96">
        <v>216000</v>
      </c>
      <c r="N19" s="101">
        <v>0</v>
      </c>
      <c r="O19" s="101">
        <v>0</v>
      </c>
      <c r="P19" s="40"/>
    </row>
    <row r="20" spans="1:16" s="36" customFormat="1" ht="112.5" customHeight="1" x14ac:dyDescent="0.25">
      <c r="A20" s="129"/>
      <c r="B20" s="37" t="s">
        <v>53</v>
      </c>
      <c r="C20" s="132"/>
      <c r="D20" s="45" t="s">
        <v>48</v>
      </c>
      <c r="E20" s="47" t="s">
        <v>49</v>
      </c>
      <c r="F20" s="71" t="s">
        <v>87</v>
      </c>
      <c r="G20" s="45" t="s">
        <v>52</v>
      </c>
      <c r="H20" s="96">
        <v>2723333.1</v>
      </c>
      <c r="I20" s="96">
        <v>2697274.71</v>
      </c>
      <c r="J20" s="46">
        <v>2752524</v>
      </c>
      <c r="K20" s="46">
        <v>1227066.53</v>
      </c>
      <c r="L20" s="96">
        <v>3045751.7</v>
      </c>
      <c r="M20" s="96">
        <v>3037092.56</v>
      </c>
      <c r="N20" s="101">
        <v>2700603</v>
      </c>
      <c r="O20" s="101">
        <v>2700603</v>
      </c>
      <c r="P20" s="40"/>
    </row>
    <row r="21" spans="1:16" s="36" customFormat="1" ht="101.4" customHeight="1" x14ac:dyDescent="0.25">
      <c r="A21" s="129"/>
      <c r="B21" s="37" t="s">
        <v>53</v>
      </c>
      <c r="C21" s="133"/>
      <c r="D21" s="45" t="s">
        <v>48</v>
      </c>
      <c r="E21" s="47" t="s">
        <v>49</v>
      </c>
      <c r="F21" s="71" t="s">
        <v>87</v>
      </c>
      <c r="G21" s="45" t="s">
        <v>51</v>
      </c>
      <c r="H21" s="96">
        <v>22532</v>
      </c>
      <c r="I21" s="96">
        <v>22532</v>
      </c>
      <c r="J21" s="46">
        <v>32900</v>
      </c>
      <c r="K21" s="46">
        <v>32900</v>
      </c>
      <c r="L21" s="96">
        <v>32900</v>
      </c>
      <c r="M21" s="96">
        <v>32900</v>
      </c>
      <c r="N21" s="101">
        <v>39944</v>
      </c>
      <c r="O21" s="101">
        <v>39944</v>
      </c>
      <c r="P21" s="40"/>
    </row>
    <row r="22" spans="1:16" ht="24" hidden="1" customHeight="1" x14ac:dyDescent="0.25">
      <c r="A22" s="118" t="s">
        <v>26</v>
      </c>
      <c r="B22" s="121" t="s">
        <v>110</v>
      </c>
      <c r="C22" s="104"/>
      <c r="D22" s="27">
        <v>863</v>
      </c>
      <c r="E22" s="60" t="s">
        <v>49</v>
      </c>
      <c r="F22" s="60" t="s">
        <v>85</v>
      </c>
      <c r="G22" s="27">
        <v>634</v>
      </c>
      <c r="H22" s="98">
        <v>0</v>
      </c>
      <c r="I22" s="98">
        <v>0</v>
      </c>
      <c r="J22" s="27">
        <v>0</v>
      </c>
      <c r="K22" s="27">
        <v>0</v>
      </c>
      <c r="L22" s="98">
        <v>0</v>
      </c>
      <c r="M22" s="98">
        <v>0</v>
      </c>
      <c r="N22" s="98">
        <v>0</v>
      </c>
      <c r="O22" s="98">
        <v>0</v>
      </c>
      <c r="P22" s="27"/>
    </row>
    <row r="23" spans="1:16" ht="13.2" hidden="1" customHeight="1" x14ac:dyDescent="0.25">
      <c r="A23" s="119"/>
      <c r="B23" s="122"/>
      <c r="C23" s="104"/>
      <c r="D23" s="27">
        <v>863</v>
      </c>
      <c r="E23" s="60" t="s">
        <v>49</v>
      </c>
      <c r="F23" s="60" t="s">
        <v>86</v>
      </c>
      <c r="G23" s="27">
        <v>244</v>
      </c>
      <c r="H23" s="98">
        <v>0</v>
      </c>
      <c r="I23" s="98">
        <v>0</v>
      </c>
      <c r="J23" s="27">
        <v>0</v>
      </c>
      <c r="K23" s="27">
        <v>0</v>
      </c>
      <c r="L23" s="98">
        <v>0</v>
      </c>
      <c r="M23" s="98">
        <v>0</v>
      </c>
      <c r="N23" s="98">
        <v>0</v>
      </c>
      <c r="O23" s="98">
        <v>0</v>
      </c>
      <c r="P23" s="27"/>
    </row>
    <row r="24" spans="1:16" ht="41.7" customHeight="1" x14ac:dyDescent="0.25">
      <c r="A24" s="120"/>
      <c r="B24" s="123"/>
      <c r="C24" s="103" t="s">
        <v>47</v>
      </c>
      <c r="D24" s="27">
        <v>863</v>
      </c>
      <c r="E24" s="60" t="s">
        <v>49</v>
      </c>
      <c r="F24" s="60" t="s">
        <v>85</v>
      </c>
      <c r="G24" s="27">
        <v>633</v>
      </c>
      <c r="H24" s="98">
        <v>30000</v>
      </c>
      <c r="I24" s="98">
        <v>30000</v>
      </c>
      <c r="J24" s="27">
        <v>30000</v>
      </c>
      <c r="K24" s="27">
        <v>0</v>
      </c>
      <c r="L24" s="98">
        <v>30000</v>
      </c>
      <c r="M24" s="98">
        <v>30000</v>
      </c>
      <c r="N24" s="98">
        <v>30000</v>
      </c>
      <c r="O24" s="98">
        <v>30000</v>
      </c>
      <c r="P24" s="27"/>
    </row>
    <row r="25" spans="1:16" x14ac:dyDescent="0.25">
      <c r="A25" s="6"/>
      <c r="B25" s="61"/>
      <c r="C25" s="62"/>
      <c r="D25" s="63"/>
      <c r="E25" s="63"/>
      <c r="F25" s="64"/>
      <c r="G25" s="63"/>
      <c r="H25" s="63"/>
      <c r="I25" s="63"/>
      <c r="J25" s="63"/>
      <c r="K25" s="63"/>
      <c r="L25" s="99"/>
      <c r="M25" s="99"/>
      <c r="N25" s="99"/>
      <c r="O25" s="99"/>
      <c r="P25" s="63"/>
    </row>
    <row r="26" spans="1:16" x14ac:dyDescent="0.25">
      <c r="A26" s="6"/>
      <c r="B26" s="61"/>
      <c r="C26" s="62"/>
      <c r="D26" s="63"/>
      <c r="E26" s="63"/>
      <c r="F26" s="64"/>
      <c r="G26" s="63"/>
      <c r="H26" s="63"/>
      <c r="I26" s="63"/>
      <c r="J26" s="63"/>
      <c r="K26" s="63"/>
      <c r="L26" s="99"/>
      <c r="M26" s="99"/>
      <c r="N26" s="99"/>
      <c r="O26" s="99"/>
      <c r="P26" s="63"/>
    </row>
    <row r="27" spans="1:16" ht="12.75" customHeight="1" x14ac:dyDescent="0.3">
      <c r="A27" s="16"/>
      <c r="B27" s="5" t="s">
        <v>59</v>
      </c>
      <c r="C27" s="5"/>
      <c r="D27" s="5"/>
      <c r="E27" s="89"/>
      <c r="F27" s="89"/>
      <c r="G27" s="5"/>
      <c r="H27" s="5"/>
      <c r="I27" s="5"/>
      <c r="J27" s="5"/>
      <c r="K27" s="5"/>
      <c r="L27" s="100"/>
      <c r="M27" s="111" t="s">
        <v>60</v>
      </c>
      <c r="N27" s="111"/>
      <c r="P27" s="6"/>
    </row>
    <row r="28" spans="1:16" ht="12.75" customHeight="1" x14ac:dyDescent="0.25">
      <c r="P28" s="6"/>
    </row>
  </sheetData>
  <mergeCells count="28">
    <mergeCell ref="M1:P1"/>
    <mergeCell ref="P12:P16"/>
    <mergeCell ref="D5:D7"/>
    <mergeCell ref="E5:E7"/>
    <mergeCell ref="F5:F7"/>
    <mergeCell ref="M2:P2"/>
    <mergeCell ref="H4:M4"/>
    <mergeCell ref="J5:M5"/>
    <mergeCell ref="N4:O6"/>
    <mergeCell ref="J6:K6"/>
    <mergeCell ref="L6:M6"/>
    <mergeCell ref="H5:I6"/>
    <mergeCell ref="M27:N27"/>
    <mergeCell ref="A22:A24"/>
    <mergeCell ref="B22:B24"/>
    <mergeCell ref="A3:P3"/>
    <mergeCell ref="D4:G4"/>
    <mergeCell ref="G5:G7"/>
    <mergeCell ref="P4:P7"/>
    <mergeCell ref="A4:A7"/>
    <mergeCell ref="A12:A21"/>
    <mergeCell ref="C14:C16"/>
    <mergeCell ref="B12:B16"/>
    <mergeCell ref="C4:C7"/>
    <mergeCell ref="B8:B11"/>
    <mergeCell ref="B4:B7"/>
    <mergeCell ref="C18:C21"/>
    <mergeCell ref="A8:A11"/>
  </mergeCells>
  <phoneticPr fontId="1" type="noConversion"/>
  <pageMargins left="0.31" right="0.19685039370078741" top="0.7" bottom="0.19685039370078741" header="0.31496062992125984" footer="0.31496062992125984"/>
  <pageSetup paperSize="9" scale="64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SheetLayoutView="100" workbookViewId="0">
      <selection activeCell="K15" sqref="K15"/>
    </sheetView>
  </sheetViews>
  <sheetFormatPr defaultColWidth="8.6640625" defaultRowHeight="13.2" x14ac:dyDescent="0.25"/>
  <cols>
    <col min="1" max="1" width="14.6640625" customWidth="1"/>
    <col min="2" max="2" width="25.109375" customWidth="1"/>
    <col min="3" max="3" width="27.33203125" customWidth="1"/>
    <col min="4" max="4" width="12.33203125" customWidth="1"/>
    <col min="5" max="5" width="12.109375" customWidth="1"/>
    <col min="6" max="6" width="11.6640625" customWidth="1"/>
    <col min="7" max="7" width="12.6640625" customWidth="1"/>
    <col min="8" max="11" width="12.109375" customWidth="1"/>
    <col min="12" max="12" width="18.44140625" customWidth="1"/>
  </cols>
  <sheetData>
    <row r="1" spans="1:14" ht="15.75" customHeight="1" x14ac:dyDescent="0.3">
      <c r="I1" s="110" t="s">
        <v>28</v>
      </c>
      <c r="J1" s="110"/>
      <c r="K1" s="110"/>
      <c r="L1" s="110"/>
      <c r="M1" s="110"/>
      <c r="N1" s="110"/>
    </row>
    <row r="2" spans="1:14" ht="52.95" customHeight="1" x14ac:dyDescent="0.3">
      <c r="I2" s="110" t="s">
        <v>38</v>
      </c>
      <c r="J2" s="110"/>
      <c r="K2" s="110"/>
      <c r="L2" s="110"/>
      <c r="M2" s="5"/>
      <c r="N2" s="5"/>
    </row>
    <row r="3" spans="1:14" ht="30.75" customHeight="1" x14ac:dyDescent="0.3">
      <c r="A3" s="111" t="s">
        <v>42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4" ht="15.6" x14ac:dyDescent="0.3">
      <c r="L4" s="18" t="s">
        <v>61</v>
      </c>
    </row>
    <row r="5" spans="1:14" ht="29.25" customHeight="1" x14ac:dyDescent="0.25">
      <c r="A5" s="125" t="s">
        <v>12</v>
      </c>
      <c r="B5" s="125" t="s">
        <v>41</v>
      </c>
      <c r="C5" s="125" t="s">
        <v>31</v>
      </c>
      <c r="D5" s="157" t="s">
        <v>111</v>
      </c>
      <c r="E5" s="157"/>
      <c r="F5" s="152" t="s">
        <v>121</v>
      </c>
      <c r="G5" s="158"/>
      <c r="H5" s="158"/>
      <c r="I5" s="153"/>
      <c r="J5" s="152" t="s">
        <v>63</v>
      </c>
      <c r="K5" s="153"/>
      <c r="L5" s="125" t="s">
        <v>30</v>
      </c>
    </row>
    <row r="6" spans="1:14" ht="12.75" customHeight="1" x14ac:dyDescent="0.25">
      <c r="A6" s="125"/>
      <c r="B6" s="125"/>
      <c r="C6" s="125"/>
      <c r="D6" s="157"/>
      <c r="E6" s="157"/>
      <c r="F6" s="152" t="s">
        <v>62</v>
      </c>
      <c r="G6" s="153"/>
      <c r="H6" s="112" t="s">
        <v>10</v>
      </c>
      <c r="I6" s="112"/>
      <c r="J6" s="17">
        <v>2024</v>
      </c>
      <c r="K6" s="17">
        <v>2025</v>
      </c>
      <c r="L6" s="125"/>
    </row>
    <row r="7" spans="1:14" x14ac:dyDescent="0.25">
      <c r="A7" s="125"/>
      <c r="B7" s="125"/>
      <c r="C7" s="125"/>
      <c r="D7" s="102" t="s">
        <v>3</v>
      </c>
      <c r="E7" s="102" t="s">
        <v>4</v>
      </c>
      <c r="F7" s="17" t="s">
        <v>3</v>
      </c>
      <c r="G7" s="17" t="s">
        <v>4</v>
      </c>
      <c r="H7" s="17" t="s">
        <v>3</v>
      </c>
      <c r="I7" s="17" t="s">
        <v>4</v>
      </c>
      <c r="J7" s="17"/>
      <c r="K7" s="17"/>
      <c r="L7" s="125"/>
    </row>
    <row r="8" spans="1:14" s="92" customFormat="1" ht="13.8" x14ac:dyDescent="0.25">
      <c r="A8" s="154" t="s">
        <v>84</v>
      </c>
      <c r="B8" s="155"/>
      <c r="C8" s="156"/>
      <c r="D8" s="90">
        <f t="shared" ref="D8:E8" si="0">D9+D16</f>
        <v>3353494.1</v>
      </c>
      <c r="E8" s="90">
        <f t="shared" si="0"/>
        <v>3327435.71</v>
      </c>
      <c r="F8" s="90">
        <f>F9+F16</f>
        <v>4025211</v>
      </c>
      <c r="G8" s="90">
        <f t="shared" ref="G8:K8" si="1">G9+G16</f>
        <v>1477250.53</v>
      </c>
      <c r="H8" s="90">
        <f t="shared" si="1"/>
        <v>4318384.7</v>
      </c>
      <c r="I8" s="90">
        <f t="shared" si="1"/>
        <v>4308601.0600000005</v>
      </c>
      <c r="J8" s="90">
        <f t="shared" si="1"/>
        <v>3265946</v>
      </c>
      <c r="K8" s="90">
        <f t="shared" si="1"/>
        <v>3265946</v>
      </c>
      <c r="L8" s="91"/>
    </row>
    <row r="9" spans="1:14" ht="13.5" customHeight="1" x14ac:dyDescent="0.25">
      <c r="A9" s="129" t="s">
        <v>83</v>
      </c>
      <c r="B9" s="129" t="s">
        <v>119</v>
      </c>
      <c r="C9" s="15" t="s">
        <v>13</v>
      </c>
      <c r="D9" s="50">
        <f t="shared" ref="D9:E9" si="2">D11+D12+D13+D14</f>
        <v>3323494.1</v>
      </c>
      <c r="E9" s="50">
        <f t="shared" si="2"/>
        <v>3297435.71</v>
      </c>
      <c r="F9" s="50">
        <f t="shared" ref="F9:K9" si="3">F11+F12+F13+F14</f>
        <v>3995211</v>
      </c>
      <c r="G9" s="50">
        <f t="shared" si="3"/>
        <v>1477250.53</v>
      </c>
      <c r="H9" s="50">
        <f t="shared" si="3"/>
        <v>4288384.7</v>
      </c>
      <c r="I9" s="50">
        <f t="shared" si="3"/>
        <v>4278601.0600000005</v>
      </c>
      <c r="J9" s="50">
        <f t="shared" si="3"/>
        <v>3235946</v>
      </c>
      <c r="K9" s="50">
        <f t="shared" si="3"/>
        <v>3235946</v>
      </c>
      <c r="L9" s="25"/>
    </row>
    <row r="10" spans="1:14" x14ac:dyDescent="0.25">
      <c r="A10" s="129"/>
      <c r="B10" s="129"/>
      <c r="C10" s="15" t="s">
        <v>14</v>
      </c>
      <c r="D10" s="51"/>
      <c r="E10" s="51"/>
      <c r="F10" s="51"/>
      <c r="G10" s="51"/>
      <c r="H10" s="51"/>
      <c r="I10" s="51"/>
      <c r="J10" s="51"/>
      <c r="K10" s="51"/>
      <c r="L10" s="25"/>
    </row>
    <row r="11" spans="1:14" x14ac:dyDescent="0.25">
      <c r="A11" s="129"/>
      <c r="B11" s="129"/>
      <c r="C11" s="15" t="s">
        <v>6</v>
      </c>
      <c r="D11" s="52"/>
      <c r="E11" s="52"/>
      <c r="F11" s="52">
        <f>F18</f>
        <v>0</v>
      </c>
      <c r="G11" s="52">
        <f>G18</f>
        <v>0</v>
      </c>
      <c r="H11" s="52"/>
      <c r="I11" s="52"/>
      <c r="J11" s="52"/>
      <c r="K11" s="52"/>
      <c r="L11" s="7"/>
    </row>
    <row r="12" spans="1:14" x14ac:dyDescent="0.25">
      <c r="A12" s="129"/>
      <c r="B12" s="129"/>
      <c r="C12" s="15" t="s">
        <v>15</v>
      </c>
      <c r="D12" s="52">
        <v>317300</v>
      </c>
      <c r="E12" s="52">
        <v>317300</v>
      </c>
      <c r="F12" s="52">
        <v>914600</v>
      </c>
      <c r="G12" s="52">
        <v>151247</v>
      </c>
      <c r="H12" s="52">
        <v>914600</v>
      </c>
      <c r="I12" s="52">
        <v>914600</v>
      </c>
      <c r="J12" s="52">
        <v>236300</v>
      </c>
      <c r="K12" s="52">
        <v>236300</v>
      </c>
      <c r="L12" s="4"/>
    </row>
    <row r="13" spans="1:14" x14ac:dyDescent="0.25">
      <c r="A13" s="129"/>
      <c r="B13" s="129"/>
      <c r="C13" s="15" t="s">
        <v>32</v>
      </c>
      <c r="D13" s="52"/>
      <c r="E13" s="52"/>
      <c r="F13" s="52">
        <f>F20</f>
        <v>0</v>
      </c>
      <c r="G13" s="52">
        <f>G20</f>
        <v>0</v>
      </c>
      <c r="H13" s="52"/>
      <c r="I13" s="52"/>
      <c r="J13" s="52"/>
      <c r="K13" s="52"/>
      <c r="L13" s="4"/>
    </row>
    <row r="14" spans="1:14" ht="26.4" x14ac:dyDescent="0.25">
      <c r="A14" s="129"/>
      <c r="B14" s="129"/>
      <c r="C14" s="15" t="s">
        <v>27</v>
      </c>
      <c r="D14" s="52">
        <v>3006194.1</v>
      </c>
      <c r="E14" s="52">
        <f>3010135.71-30000</f>
        <v>2980135.71</v>
      </c>
      <c r="F14" s="52">
        <f>3110611-30000</f>
        <v>3080611</v>
      </c>
      <c r="G14" s="52">
        <v>1326003.53</v>
      </c>
      <c r="H14" s="52">
        <v>3373784.7</v>
      </c>
      <c r="I14" s="52">
        <v>3364001.06</v>
      </c>
      <c r="J14" s="52">
        <f>3029646-30000</f>
        <v>2999646</v>
      </c>
      <c r="K14" s="52">
        <f>3029646-30000</f>
        <v>2999646</v>
      </c>
      <c r="L14" s="4"/>
    </row>
    <row r="15" spans="1:14" x14ac:dyDescent="0.25">
      <c r="A15" s="129"/>
      <c r="B15" s="129"/>
      <c r="C15" s="15" t="s">
        <v>16</v>
      </c>
      <c r="D15" s="42"/>
      <c r="E15" s="42"/>
      <c r="F15" s="52"/>
      <c r="G15" s="52"/>
      <c r="H15" s="42"/>
      <c r="I15" s="42"/>
      <c r="J15" s="42"/>
      <c r="K15" s="42"/>
      <c r="L15" s="4"/>
    </row>
    <row r="16" spans="1:14" ht="25.5" customHeight="1" x14ac:dyDescent="0.25">
      <c r="A16" s="151" t="s">
        <v>26</v>
      </c>
      <c r="B16" s="118" t="s">
        <v>82</v>
      </c>
      <c r="C16" s="15" t="s">
        <v>13</v>
      </c>
      <c r="D16" s="53">
        <f t="shared" ref="D16:E16" si="4">D21</f>
        <v>30000</v>
      </c>
      <c r="E16" s="53">
        <f t="shared" si="4"/>
        <v>30000</v>
      </c>
      <c r="F16" s="53">
        <f t="shared" ref="F16:K16" si="5">F21</f>
        <v>30000</v>
      </c>
      <c r="G16" s="53">
        <f t="shared" si="5"/>
        <v>0</v>
      </c>
      <c r="H16" s="53">
        <f t="shared" si="5"/>
        <v>30000</v>
      </c>
      <c r="I16" s="53">
        <f t="shared" si="5"/>
        <v>30000</v>
      </c>
      <c r="J16" s="53">
        <f t="shared" si="5"/>
        <v>30000</v>
      </c>
      <c r="K16" s="53">
        <f t="shared" si="5"/>
        <v>30000</v>
      </c>
      <c r="L16" s="4"/>
    </row>
    <row r="17" spans="1:14" x14ac:dyDescent="0.25">
      <c r="A17" s="151"/>
      <c r="B17" s="119"/>
      <c r="C17" s="15" t="s">
        <v>14</v>
      </c>
      <c r="D17" s="49"/>
      <c r="E17" s="49"/>
      <c r="F17" s="53"/>
      <c r="G17" s="53"/>
      <c r="H17" s="49"/>
      <c r="I17" s="49"/>
      <c r="J17" s="49"/>
      <c r="K17" s="49"/>
      <c r="L17" s="4"/>
    </row>
    <row r="18" spans="1:14" x14ac:dyDescent="0.25">
      <c r="A18" s="151"/>
      <c r="B18" s="119"/>
      <c r="C18" s="15" t="s">
        <v>6</v>
      </c>
      <c r="D18" s="42"/>
      <c r="E18" s="42"/>
      <c r="F18" s="52"/>
      <c r="G18" s="52"/>
      <c r="H18" s="42"/>
      <c r="I18" s="42"/>
      <c r="J18" s="42"/>
      <c r="K18" s="42"/>
      <c r="L18" s="4"/>
    </row>
    <row r="19" spans="1:14" x14ac:dyDescent="0.25">
      <c r="A19" s="151"/>
      <c r="B19" s="119"/>
      <c r="C19" s="15" t="s">
        <v>15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"/>
    </row>
    <row r="20" spans="1:14" x14ac:dyDescent="0.25">
      <c r="A20" s="151"/>
      <c r="B20" s="119"/>
      <c r="C20" s="15" t="s">
        <v>32</v>
      </c>
      <c r="D20" s="42"/>
      <c r="E20" s="42"/>
      <c r="F20" s="52"/>
      <c r="G20" s="52"/>
      <c r="H20" s="42"/>
      <c r="I20" s="42"/>
      <c r="J20" s="42"/>
      <c r="K20" s="42"/>
      <c r="L20" s="4"/>
    </row>
    <row r="21" spans="1:14" ht="26.4" x14ac:dyDescent="0.25">
      <c r="A21" s="151"/>
      <c r="B21" s="119"/>
      <c r="C21" s="15" t="s">
        <v>27</v>
      </c>
      <c r="D21" s="42">
        <v>30000</v>
      </c>
      <c r="E21" s="42">
        <v>30000</v>
      </c>
      <c r="F21" s="42">
        <v>30000</v>
      </c>
      <c r="G21" s="42">
        <v>0</v>
      </c>
      <c r="H21" s="42">
        <v>30000</v>
      </c>
      <c r="I21" s="42">
        <v>30000</v>
      </c>
      <c r="J21" s="42">
        <v>30000</v>
      </c>
      <c r="K21" s="42">
        <v>30000</v>
      </c>
      <c r="L21" s="4"/>
    </row>
    <row r="22" spans="1:14" x14ac:dyDescent="0.25">
      <c r="A22" s="151"/>
      <c r="B22" s="120"/>
      <c r="C22" s="15" t="s">
        <v>16</v>
      </c>
      <c r="D22" s="4"/>
      <c r="E22" s="4"/>
      <c r="F22" s="3"/>
      <c r="G22" s="3"/>
      <c r="H22" s="4"/>
      <c r="I22" s="4"/>
      <c r="J22" s="4"/>
      <c r="K22" s="4"/>
      <c r="L22" s="4"/>
    </row>
    <row r="23" spans="1:14" x14ac:dyDescent="0.25">
      <c r="D23" s="22"/>
      <c r="E23" s="22"/>
      <c r="F23" s="22"/>
      <c r="G23" s="22"/>
      <c r="H23" s="6"/>
      <c r="I23" s="6"/>
      <c r="J23" s="6"/>
      <c r="K23" s="6"/>
      <c r="L23" s="6"/>
    </row>
    <row r="24" spans="1:14" x14ac:dyDescent="0.25">
      <c r="D24" s="22"/>
      <c r="E24" s="22"/>
      <c r="F24" s="22"/>
      <c r="G24" s="22"/>
      <c r="H24" s="6"/>
      <c r="I24" s="6"/>
      <c r="J24" s="6"/>
      <c r="K24" s="6"/>
      <c r="L24" s="6"/>
    </row>
    <row r="25" spans="1:14" x14ac:dyDescent="0.25">
      <c r="D25" s="23"/>
      <c r="E25" s="23"/>
      <c r="F25" s="23"/>
      <c r="G25" s="23"/>
      <c r="H25" s="6"/>
      <c r="I25" s="6"/>
      <c r="J25" s="6"/>
      <c r="K25" s="6"/>
      <c r="L25" s="6"/>
    </row>
    <row r="26" spans="1:14" ht="31.2" x14ac:dyDescent="0.3">
      <c r="A26" s="5" t="s">
        <v>59</v>
      </c>
      <c r="B26" s="5"/>
      <c r="C26" s="5"/>
      <c r="D26" s="89"/>
      <c r="E26" s="89"/>
      <c r="F26" s="5"/>
      <c r="G26" s="5"/>
      <c r="H26" s="5"/>
      <c r="I26" s="5"/>
      <c r="J26" s="5"/>
      <c r="K26" s="5"/>
      <c r="L26" s="5" t="s">
        <v>60</v>
      </c>
      <c r="M26" s="29"/>
      <c r="N26" s="29"/>
    </row>
    <row r="27" spans="1:14" x14ac:dyDescent="0.25">
      <c r="D27" s="23"/>
      <c r="E27" s="23"/>
      <c r="F27" s="23"/>
      <c r="G27" s="23"/>
      <c r="H27" s="6"/>
      <c r="I27" s="6"/>
      <c r="J27" s="6"/>
      <c r="K27" s="6"/>
      <c r="L27" s="6"/>
    </row>
    <row r="28" spans="1:14" s="5" customFormat="1" ht="49.5" customHeight="1" x14ac:dyDescent="0.3">
      <c r="A28" s="110"/>
      <c r="B28" s="110"/>
    </row>
    <row r="29" spans="1:14" x14ac:dyDescent="0.25">
      <c r="D29" s="23"/>
      <c r="E29" s="23"/>
      <c r="F29" s="23"/>
      <c r="G29" s="23"/>
      <c r="H29" s="6"/>
      <c r="I29" s="6"/>
      <c r="J29" s="6"/>
      <c r="K29" s="6"/>
      <c r="L29" s="6"/>
    </row>
    <row r="30" spans="1:14" x14ac:dyDescent="0.25">
      <c r="D30" s="24"/>
      <c r="E30" s="24"/>
      <c r="F30" s="24"/>
      <c r="G30" s="24"/>
      <c r="H30" s="21"/>
      <c r="I30" s="21"/>
      <c r="J30" s="21"/>
      <c r="K30" s="21"/>
      <c r="L30" s="21"/>
    </row>
    <row r="31" spans="1:14" x14ac:dyDescent="0.25">
      <c r="D31" s="6"/>
      <c r="E31" s="6"/>
      <c r="F31" s="6"/>
      <c r="G31" s="6"/>
      <c r="H31" s="6"/>
      <c r="I31" s="6"/>
      <c r="J31" s="6"/>
      <c r="K31" s="6"/>
      <c r="L31" s="6"/>
    </row>
    <row r="32" spans="1:14" x14ac:dyDescent="0.25">
      <c r="D32" s="6"/>
      <c r="E32" s="6"/>
      <c r="F32" s="6"/>
      <c r="G32" s="6"/>
      <c r="H32" s="6"/>
      <c r="I32" s="6"/>
      <c r="J32" s="6"/>
      <c r="K32" s="6"/>
      <c r="L32" s="6"/>
    </row>
    <row r="33" spans="4:12" x14ac:dyDescent="0.25">
      <c r="D33" s="6"/>
      <c r="E33" s="6"/>
      <c r="F33" s="6"/>
      <c r="G33" s="6"/>
      <c r="H33" s="6"/>
      <c r="I33" s="6"/>
      <c r="J33" s="6"/>
      <c r="K33" s="6"/>
      <c r="L33" s="6"/>
    </row>
    <row r="34" spans="4:12" x14ac:dyDescent="0.25">
      <c r="D34" s="6"/>
      <c r="E34" s="6"/>
      <c r="F34" s="6"/>
      <c r="G34" s="6"/>
      <c r="H34" s="6"/>
      <c r="I34" s="6"/>
      <c r="J34" s="6"/>
      <c r="K34" s="6"/>
      <c r="L34" s="6"/>
    </row>
    <row r="35" spans="4:12" x14ac:dyDescent="0.25">
      <c r="D35" s="6"/>
      <c r="E35" s="6"/>
      <c r="F35" s="6"/>
      <c r="G35" s="6"/>
      <c r="H35" s="6"/>
      <c r="I35" s="6"/>
      <c r="J35" s="6"/>
      <c r="K35" s="6"/>
      <c r="L35" s="6"/>
    </row>
    <row r="36" spans="4:12" x14ac:dyDescent="0.25">
      <c r="D36" s="6"/>
      <c r="E36" s="6"/>
      <c r="F36" s="6"/>
      <c r="G36" s="6"/>
    </row>
    <row r="38" spans="4:12" ht="106.5" customHeight="1" x14ac:dyDescent="0.25">
      <c r="D38" s="13"/>
      <c r="E38" s="13"/>
      <c r="F38" s="13"/>
      <c r="G38" s="13"/>
      <c r="H38" s="13"/>
      <c r="I38" s="13"/>
      <c r="J38" s="13"/>
      <c r="K38" s="13"/>
      <c r="L38" s="13"/>
    </row>
  </sheetData>
  <mergeCells count="18">
    <mergeCell ref="I1:N1"/>
    <mergeCell ref="I2:L2"/>
    <mergeCell ref="A5:A7"/>
    <mergeCell ref="B5:B7"/>
    <mergeCell ref="D5:E6"/>
    <mergeCell ref="L5:L7"/>
    <mergeCell ref="C5:C7"/>
    <mergeCell ref="A3:L3"/>
    <mergeCell ref="F5:I5"/>
    <mergeCell ref="J5:K5"/>
    <mergeCell ref="A28:B28"/>
    <mergeCell ref="H6:I6"/>
    <mergeCell ref="A16:A22"/>
    <mergeCell ref="A9:A15"/>
    <mergeCell ref="F6:G6"/>
    <mergeCell ref="B16:B22"/>
    <mergeCell ref="A8:C8"/>
    <mergeCell ref="B9:B15"/>
  </mergeCells>
  <phoneticPr fontId="1" type="noConversion"/>
  <pageMargins left="0.15748031496062992" right="0.19685039370078741" top="0.39370078740157483" bottom="0.35433070866141736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topLeftCell="B16" zoomScale="115" zoomScaleSheetLayoutView="115" workbookViewId="0">
      <selection activeCell="I17" sqref="I17:J17"/>
    </sheetView>
  </sheetViews>
  <sheetFormatPr defaultColWidth="9.109375" defaultRowHeight="13.2" x14ac:dyDescent="0.25"/>
  <cols>
    <col min="1" max="1" width="5.6640625" style="8" customWidth="1"/>
    <col min="2" max="2" width="32.6640625" style="8" customWidth="1"/>
    <col min="3" max="3" width="10.6640625" style="8" customWidth="1"/>
    <col min="4" max="4" width="11.44140625" style="8" customWidth="1"/>
    <col min="5" max="5" width="12.44140625" style="8" customWidth="1"/>
    <col min="6" max="6" width="8.6640625" style="8" customWidth="1"/>
    <col min="7" max="7" width="9.109375" style="8"/>
    <col min="8" max="8" width="4.109375" style="8" customWidth="1"/>
    <col min="9" max="12" width="9.109375" style="8"/>
    <col min="13" max="13" width="14.109375" style="8" customWidth="1"/>
    <col min="14" max="16384" width="9.109375" style="8"/>
  </cols>
  <sheetData>
    <row r="1" spans="1:16" ht="18" customHeight="1" x14ac:dyDescent="0.3">
      <c r="M1" s="178" t="s">
        <v>64</v>
      </c>
      <c r="N1" s="178"/>
      <c r="O1" s="178"/>
      <c r="P1" s="178"/>
    </row>
    <row r="2" spans="1:16" ht="60.75" customHeight="1" x14ac:dyDescent="0.3">
      <c r="M2" s="179" t="s">
        <v>37</v>
      </c>
      <c r="N2" s="179"/>
      <c r="O2" s="179"/>
      <c r="P2" s="179"/>
    </row>
    <row r="3" spans="1:16" ht="18.75" customHeight="1" x14ac:dyDescent="0.3">
      <c r="O3" s="14"/>
      <c r="P3" s="14"/>
    </row>
    <row r="4" spans="1:16" ht="39.75" customHeight="1" x14ac:dyDescent="0.25">
      <c r="A4" s="174" t="s">
        <v>105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</row>
    <row r="5" spans="1:16" customFormat="1" ht="12.75" customHeight="1" x14ac:dyDescent="0.25">
      <c r="A5" s="180" t="s">
        <v>34</v>
      </c>
      <c r="B5" s="180" t="s">
        <v>66</v>
      </c>
      <c r="C5" s="182" t="s">
        <v>67</v>
      </c>
      <c r="D5" s="183"/>
      <c r="E5" s="182" t="s">
        <v>68</v>
      </c>
      <c r="F5" s="188"/>
      <c r="G5" s="188"/>
      <c r="H5" s="183"/>
      <c r="I5" s="182" t="s">
        <v>65</v>
      </c>
      <c r="J5" s="188"/>
      <c r="K5" s="188"/>
      <c r="L5" s="183"/>
      <c r="M5" s="54"/>
      <c r="N5" s="55"/>
      <c r="O5" s="55"/>
      <c r="P5" s="55"/>
    </row>
    <row r="6" spans="1:16" customFormat="1" ht="26.25" customHeight="1" x14ac:dyDescent="0.25">
      <c r="A6" s="180"/>
      <c r="B6" s="180"/>
      <c r="C6" s="184"/>
      <c r="D6" s="185"/>
      <c r="E6" s="184"/>
      <c r="F6" s="189"/>
      <c r="G6" s="189"/>
      <c r="H6" s="185"/>
      <c r="I6" s="186"/>
      <c r="J6" s="190"/>
      <c r="K6" s="190"/>
      <c r="L6" s="187"/>
      <c r="M6" s="54"/>
      <c r="N6" s="55"/>
      <c r="O6" s="55"/>
      <c r="P6" s="55"/>
    </row>
    <row r="7" spans="1:16" customFormat="1" ht="47.25" customHeight="1" x14ac:dyDescent="0.25">
      <c r="A7" s="181"/>
      <c r="B7" s="181"/>
      <c r="C7" s="186"/>
      <c r="D7" s="187"/>
      <c r="E7" s="186"/>
      <c r="F7" s="190"/>
      <c r="G7" s="190"/>
      <c r="H7" s="187"/>
      <c r="I7" s="191" t="s">
        <v>3</v>
      </c>
      <c r="J7" s="192"/>
      <c r="K7" s="191" t="s">
        <v>4</v>
      </c>
      <c r="L7" s="192"/>
      <c r="M7" s="56"/>
      <c r="N7" s="56"/>
      <c r="O7" s="56"/>
      <c r="P7" s="56"/>
    </row>
    <row r="8" spans="1:16" ht="15" customHeight="1" x14ac:dyDescent="0.25">
      <c r="A8" s="30">
        <v>1</v>
      </c>
      <c r="B8" s="30">
        <v>2</v>
      </c>
      <c r="C8" s="161">
        <v>3</v>
      </c>
      <c r="D8" s="162"/>
      <c r="E8" s="161">
        <v>4</v>
      </c>
      <c r="F8" s="177"/>
      <c r="G8" s="177"/>
      <c r="H8" s="162"/>
      <c r="I8" s="161">
        <v>5</v>
      </c>
      <c r="J8" s="162"/>
      <c r="K8" s="161">
        <v>6</v>
      </c>
      <c r="L8" s="162"/>
      <c r="M8" s="57"/>
      <c r="N8" s="57"/>
      <c r="O8" s="57"/>
      <c r="P8" s="57"/>
    </row>
    <row r="9" spans="1:16" ht="122.25" customHeight="1" x14ac:dyDescent="0.25">
      <c r="A9" s="74" t="s">
        <v>91</v>
      </c>
      <c r="B9" s="75" t="s">
        <v>89</v>
      </c>
      <c r="C9" s="169"/>
      <c r="D9" s="171"/>
      <c r="E9" s="159" t="s">
        <v>90</v>
      </c>
      <c r="F9" s="175"/>
      <c r="G9" s="175"/>
      <c r="H9" s="176"/>
      <c r="I9" s="159" t="s">
        <v>122</v>
      </c>
      <c r="J9" s="160"/>
      <c r="K9" s="159" t="s">
        <v>123</v>
      </c>
      <c r="L9" s="160"/>
      <c r="M9" s="10"/>
      <c r="N9" s="10"/>
      <c r="O9" s="10"/>
      <c r="P9" s="10"/>
    </row>
    <row r="10" spans="1:16" ht="41.7" customHeight="1" x14ac:dyDescent="0.25">
      <c r="A10" s="74"/>
      <c r="B10" s="75" t="s">
        <v>101</v>
      </c>
      <c r="C10" s="72"/>
      <c r="D10" s="73"/>
      <c r="E10" s="77"/>
      <c r="F10" s="78"/>
      <c r="G10" s="78"/>
      <c r="H10" s="79"/>
      <c r="I10" s="163">
        <f>K10</f>
        <v>789262.95</v>
      </c>
      <c r="J10" s="160"/>
      <c r="K10" s="163">
        <v>789262.95</v>
      </c>
      <c r="L10" s="164"/>
      <c r="M10" s="10"/>
      <c r="N10" s="10"/>
      <c r="O10" s="10"/>
      <c r="P10" s="10"/>
    </row>
    <row r="11" spans="1:16" ht="109.5" customHeight="1" x14ac:dyDescent="0.25">
      <c r="A11" s="74" t="s">
        <v>92</v>
      </c>
      <c r="B11" s="75" t="s">
        <v>93</v>
      </c>
      <c r="C11" s="172"/>
      <c r="D11" s="173"/>
      <c r="E11" s="159" t="s">
        <v>94</v>
      </c>
      <c r="F11" s="166"/>
      <c r="G11" s="166"/>
      <c r="H11" s="160"/>
      <c r="I11" s="159" t="s">
        <v>124</v>
      </c>
      <c r="J11" s="160"/>
      <c r="K11" s="159" t="s">
        <v>125</v>
      </c>
      <c r="L11" s="160"/>
      <c r="M11" s="10"/>
      <c r="N11" s="10"/>
      <c r="O11" s="10"/>
      <c r="P11" s="10"/>
    </row>
    <row r="12" spans="1:16" ht="43.2" customHeight="1" x14ac:dyDescent="0.25">
      <c r="A12" s="74"/>
      <c r="B12" s="75" t="s">
        <v>101</v>
      </c>
      <c r="C12" s="76"/>
      <c r="D12" s="81"/>
      <c r="E12" s="77"/>
      <c r="F12" s="82"/>
      <c r="G12" s="82"/>
      <c r="H12" s="80"/>
      <c r="I12" s="163">
        <f>K12</f>
        <v>1046214.01</v>
      </c>
      <c r="J12" s="160"/>
      <c r="K12" s="163">
        <v>1046214.01</v>
      </c>
      <c r="L12" s="164"/>
      <c r="M12" s="10"/>
      <c r="N12" s="10"/>
      <c r="O12" s="10"/>
      <c r="P12" s="10"/>
    </row>
    <row r="13" spans="1:16" ht="109.5" customHeight="1" x14ac:dyDescent="0.25">
      <c r="A13" s="74" t="s">
        <v>95</v>
      </c>
      <c r="B13" s="75" t="s">
        <v>96</v>
      </c>
      <c r="C13" s="159"/>
      <c r="D13" s="160"/>
      <c r="E13" s="159" t="s">
        <v>94</v>
      </c>
      <c r="F13" s="166"/>
      <c r="G13" s="166"/>
      <c r="H13" s="160"/>
      <c r="I13" s="159" t="s">
        <v>126</v>
      </c>
      <c r="J13" s="160"/>
      <c r="K13" s="159" t="s">
        <v>127</v>
      </c>
      <c r="L13" s="160"/>
      <c r="M13" s="10"/>
      <c r="N13" s="10"/>
      <c r="O13" s="10"/>
      <c r="P13" s="10"/>
    </row>
    <row r="14" spans="1:16" ht="40.200000000000003" customHeight="1" x14ac:dyDescent="0.25">
      <c r="A14" s="74"/>
      <c r="B14" s="75" t="s">
        <v>101</v>
      </c>
      <c r="C14" s="77"/>
      <c r="D14" s="80"/>
      <c r="E14" s="77"/>
      <c r="F14" s="82"/>
      <c r="G14" s="82"/>
      <c r="H14" s="80"/>
      <c r="I14" s="163">
        <f>K14</f>
        <v>851061</v>
      </c>
      <c r="J14" s="160"/>
      <c r="K14" s="163">
        <v>851061</v>
      </c>
      <c r="L14" s="164"/>
      <c r="M14" s="10"/>
      <c r="N14" s="10"/>
      <c r="O14" s="10"/>
      <c r="P14" s="10"/>
    </row>
    <row r="15" spans="1:16" ht="36.75" customHeight="1" x14ac:dyDescent="0.25">
      <c r="A15" s="74" t="s">
        <v>97</v>
      </c>
      <c r="B15" s="75" t="s">
        <v>98</v>
      </c>
      <c r="C15" s="159"/>
      <c r="D15" s="160"/>
      <c r="E15" s="159" t="s">
        <v>94</v>
      </c>
      <c r="F15" s="166"/>
      <c r="G15" s="166"/>
      <c r="H15" s="160"/>
      <c r="I15" s="159" t="s">
        <v>128</v>
      </c>
      <c r="J15" s="160"/>
      <c r="K15" s="159" t="s">
        <v>129</v>
      </c>
      <c r="L15" s="160"/>
      <c r="M15" s="10"/>
      <c r="N15" s="10"/>
      <c r="O15" s="10"/>
      <c r="P15" s="10"/>
    </row>
    <row r="16" spans="1:16" ht="42.45" customHeight="1" x14ac:dyDescent="0.25">
      <c r="A16" s="74"/>
      <c r="B16" s="75" t="s">
        <v>101</v>
      </c>
      <c r="C16" s="77"/>
      <c r="D16" s="80"/>
      <c r="E16" s="77"/>
      <c r="F16" s="82"/>
      <c r="G16" s="82"/>
      <c r="H16" s="80"/>
      <c r="I16" s="163">
        <f>K16+3668.14</f>
        <v>758697.14</v>
      </c>
      <c r="J16" s="160"/>
      <c r="K16" s="163">
        <v>755029</v>
      </c>
      <c r="L16" s="164"/>
      <c r="M16" s="10"/>
      <c r="N16" s="10"/>
      <c r="O16" s="10"/>
      <c r="P16" s="10"/>
    </row>
    <row r="17" spans="1:16" ht="82.95" customHeight="1" x14ac:dyDescent="0.25">
      <c r="A17" s="74" t="s">
        <v>99</v>
      </c>
      <c r="B17" s="75" t="s">
        <v>100</v>
      </c>
      <c r="C17" s="159"/>
      <c r="D17" s="160"/>
      <c r="E17" s="159" t="s">
        <v>94</v>
      </c>
      <c r="F17" s="166"/>
      <c r="G17" s="166"/>
      <c r="H17" s="160"/>
      <c r="I17" s="159" t="s">
        <v>113</v>
      </c>
      <c r="J17" s="160"/>
      <c r="K17" s="159" t="s">
        <v>114</v>
      </c>
      <c r="L17" s="160"/>
      <c r="M17" s="10"/>
      <c r="N17" s="10"/>
      <c r="O17" s="10"/>
      <c r="P17" s="10"/>
    </row>
    <row r="18" spans="1:16" ht="44.7" customHeight="1" x14ac:dyDescent="0.25">
      <c r="A18" s="74"/>
      <c r="B18" s="75" t="s">
        <v>101</v>
      </c>
      <c r="C18" s="77"/>
      <c r="D18" s="80"/>
      <c r="E18" s="77"/>
      <c r="F18" s="82"/>
      <c r="G18" s="82"/>
      <c r="H18" s="80"/>
      <c r="I18" s="163">
        <f>K18+5000</f>
        <v>632503.6</v>
      </c>
      <c r="J18" s="160"/>
      <c r="K18" s="163">
        <v>627503.6</v>
      </c>
      <c r="L18" s="164"/>
      <c r="M18" s="10"/>
      <c r="N18" s="10"/>
      <c r="O18" s="10"/>
      <c r="P18" s="10"/>
    </row>
    <row r="19" spans="1:16" ht="39.75" customHeight="1" x14ac:dyDescent="0.25">
      <c r="A19" s="9"/>
      <c r="B19" s="87" t="s">
        <v>11</v>
      </c>
      <c r="C19" s="169"/>
      <c r="D19" s="171"/>
      <c r="E19" s="169"/>
      <c r="F19" s="170"/>
      <c r="G19" s="170"/>
      <c r="H19" s="171"/>
      <c r="I19" s="167">
        <f>I10+I12+I14+I16+I18</f>
        <v>4077738.7</v>
      </c>
      <c r="J19" s="168"/>
      <c r="K19" s="167">
        <f>K10+K12+K14+K16+K18</f>
        <v>4069070.56</v>
      </c>
      <c r="L19" s="168"/>
      <c r="M19" s="10"/>
      <c r="N19" s="10"/>
      <c r="O19" s="10"/>
      <c r="P19" s="10"/>
    </row>
    <row r="20" spans="1:16" ht="24.75" customHeight="1" x14ac:dyDescent="0.25">
      <c r="A20" s="10"/>
      <c r="B20" s="11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ht="31.5" customHeight="1" x14ac:dyDescent="0.3">
      <c r="B21" s="5" t="s">
        <v>59</v>
      </c>
      <c r="C21" s="5"/>
      <c r="D21" s="5"/>
      <c r="E21" s="89"/>
      <c r="F21" s="89"/>
      <c r="G21" s="5"/>
      <c r="H21" s="5"/>
      <c r="I21" s="5"/>
      <c r="J21" s="111" t="s">
        <v>60</v>
      </c>
      <c r="K21" s="111"/>
      <c r="L21" s="5"/>
    </row>
    <row r="22" spans="1:16" s="12" customFormat="1" ht="15.6" x14ac:dyDescent="0.3">
      <c r="B22" s="165"/>
      <c r="C22" s="165"/>
      <c r="D22" s="165"/>
      <c r="E22" s="165"/>
      <c r="G22" s="165"/>
      <c r="H22" s="165"/>
      <c r="I22" s="165"/>
      <c r="J22" s="165"/>
      <c r="K22" s="165"/>
      <c r="L22" s="165"/>
      <c r="M22" s="165"/>
      <c r="O22" s="165"/>
      <c r="P22" s="165"/>
    </row>
    <row r="23" spans="1:16" s="12" customFormat="1" ht="15.6" x14ac:dyDescent="0.3">
      <c r="B23" s="16"/>
      <c r="C23" s="16"/>
      <c r="D23" s="16"/>
      <c r="E23" s="16"/>
      <c r="G23" s="16"/>
      <c r="H23" s="16"/>
      <c r="I23" s="16"/>
      <c r="J23" s="16"/>
      <c r="K23" s="16"/>
      <c r="L23" s="16"/>
      <c r="M23" s="16"/>
      <c r="O23" s="16"/>
      <c r="P23" s="16"/>
    </row>
    <row r="24" spans="1:16" s="12" customFormat="1" ht="15.6" x14ac:dyDescent="0.3">
      <c r="B24" s="16"/>
      <c r="C24" s="16"/>
      <c r="D24" s="16"/>
      <c r="E24" s="16"/>
      <c r="G24" s="16"/>
      <c r="H24" s="16"/>
      <c r="I24" s="16"/>
      <c r="J24" s="16"/>
      <c r="K24" s="16"/>
      <c r="L24" s="16"/>
      <c r="M24" s="16"/>
      <c r="O24" s="16"/>
      <c r="P24" s="16"/>
    </row>
    <row r="25" spans="1:16" s="5" customFormat="1" ht="49.5" customHeight="1" x14ac:dyDescent="0.3">
      <c r="A25" s="110"/>
      <c r="B25" s="110"/>
      <c r="C25" s="110"/>
      <c r="N25" s="111"/>
      <c r="O25" s="111"/>
      <c r="P25" s="111"/>
    </row>
  </sheetData>
  <mergeCells count="55">
    <mergeCell ref="M1:N1"/>
    <mergeCell ref="M2:P2"/>
    <mergeCell ref="A5:A7"/>
    <mergeCell ref="B5:B7"/>
    <mergeCell ref="C5:D7"/>
    <mergeCell ref="O1:P1"/>
    <mergeCell ref="E5:H7"/>
    <mergeCell ref="I5:L6"/>
    <mergeCell ref="I7:J7"/>
    <mergeCell ref="K7:L7"/>
    <mergeCell ref="N25:P25"/>
    <mergeCell ref="E19:H19"/>
    <mergeCell ref="C11:D11"/>
    <mergeCell ref="A4:P4"/>
    <mergeCell ref="E9:H9"/>
    <mergeCell ref="K10:L10"/>
    <mergeCell ref="I10:J10"/>
    <mergeCell ref="C15:D15"/>
    <mergeCell ref="C17:D17"/>
    <mergeCell ref="A25:C25"/>
    <mergeCell ref="B22:E22"/>
    <mergeCell ref="G22:M22"/>
    <mergeCell ref="C19:D19"/>
    <mergeCell ref="C8:D8"/>
    <mergeCell ref="E8:H8"/>
    <mergeCell ref="C9:D9"/>
    <mergeCell ref="O22:P22"/>
    <mergeCell ref="E11:H11"/>
    <mergeCell ref="E13:H13"/>
    <mergeCell ref="E17:H17"/>
    <mergeCell ref="K17:L17"/>
    <mergeCell ref="E15:H15"/>
    <mergeCell ref="I15:J15"/>
    <mergeCell ref="K15:L15"/>
    <mergeCell ref="I17:J17"/>
    <mergeCell ref="K16:L16"/>
    <mergeCell ref="I16:J16"/>
    <mergeCell ref="J21:K21"/>
    <mergeCell ref="I19:J19"/>
    <mergeCell ref="K19:L19"/>
    <mergeCell ref="K18:L18"/>
    <mergeCell ref="I18:J18"/>
    <mergeCell ref="C13:D13"/>
    <mergeCell ref="I8:J8"/>
    <mergeCell ref="K8:L8"/>
    <mergeCell ref="K14:L14"/>
    <mergeCell ref="I14:J14"/>
    <mergeCell ref="I9:J9"/>
    <mergeCell ref="K9:L9"/>
    <mergeCell ref="I11:J11"/>
    <mergeCell ref="K11:L11"/>
    <mergeCell ref="I13:J13"/>
    <mergeCell ref="K13:L13"/>
    <mergeCell ref="K12:L12"/>
    <mergeCell ref="I12:J12"/>
  </mergeCells>
  <phoneticPr fontId="1" type="noConversion"/>
  <pageMargins left="0.44" right="0.33" top="0.78740157480314965" bottom="0.59055118110236227" header="0.51181102362204722" footer="0.5118110236220472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8 показатели </vt:lpstr>
      <vt:lpstr>9 средства по кодам </vt:lpstr>
      <vt:lpstr>10 средства бюджет</vt:lpstr>
      <vt:lpstr>сводные показатели</vt:lpstr>
      <vt:lpstr>'10 средства бюджет'!Область_печати</vt:lpstr>
      <vt:lpstr>'9 средства по кодам '!Область_печати</vt:lpstr>
      <vt:lpstr>'сводные показатели'!Область_печати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Пользователь Windows</cp:lastModifiedBy>
  <cp:lastPrinted>2024-01-30T08:46:31Z</cp:lastPrinted>
  <dcterms:created xsi:type="dcterms:W3CDTF">2007-07-17T01:27:34Z</dcterms:created>
  <dcterms:modified xsi:type="dcterms:W3CDTF">2024-02-20T07:50:39Z</dcterms:modified>
</cp:coreProperties>
</file>